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vin\Desktop\船期表\"/>
    </mc:Choice>
  </mc:AlternateContent>
  <xr:revisionPtr revIDLastSave="0" documentId="13_ncr:1_{811A0542-413D-4131-9C4A-6738B525D746}" xr6:coauthVersionLast="47" xr6:coauthVersionMax="47" xr10:uidLastSave="{00000000-0000-0000-0000-000000000000}"/>
  <bookViews>
    <workbookView xWindow="-108" yWindow="-108" windowWidth="30936" windowHeight="16896" xr2:uid="{23EBBBD6-E3D2-452F-89AF-188B7A0F98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1" l="1"/>
  <c r="J21" i="1"/>
  <c r="K21" i="1" s="1"/>
  <c r="G21" i="1"/>
  <c r="F21" i="1"/>
  <c r="G27" i="1"/>
  <c r="F27" i="1"/>
  <c r="I27" i="1"/>
  <c r="G89" i="1"/>
  <c r="F89" i="1"/>
  <c r="G88" i="1"/>
  <c r="F88" i="1"/>
  <c r="G87" i="1"/>
  <c r="F87" i="1"/>
  <c r="G86" i="1"/>
  <c r="F86" i="1"/>
  <c r="G80" i="1"/>
  <c r="F80" i="1"/>
  <c r="G79" i="1"/>
  <c r="F79" i="1"/>
  <c r="G78" i="1"/>
  <c r="F78" i="1"/>
  <c r="G67" i="1"/>
  <c r="F67" i="1"/>
  <c r="G66" i="1"/>
  <c r="F66" i="1"/>
  <c r="G65" i="1"/>
  <c r="F65" i="1"/>
  <c r="G64" i="1"/>
  <c r="F64" i="1"/>
  <c r="G63" i="1"/>
  <c r="F63" i="1"/>
  <c r="G57" i="1"/>
  <c r="F57" i="1"/>
  <c r="G56" i="1"/>
  <c r="F56" i="1"/>
  <c r="G55" i="1"/>
  <c r="F55" i="1"/>
  <c r="G48" i="1"/>
  <c r="F48" i="1"/>
  <c r="G47" i="1"/>
  <c r="F47" i="1"/>
  <c r="G39" i="1"/>
  <c r="F39" i="1"/>
  <c r="G38" i="1"/>
  <c r="F38" i="1"/>
  <c r="G37" i="1"/>
  <c r="F37" i="1"/>
  <c r="G36" i="1"/>
  <c r="F36" i="1"/>
  <c r="G16" i="1"/>
  <c r="F16" i="1"/>
  <c r="G15" i="1"/>
  <c r="F15" i="1"/>
  <c r="G14" i="1"/>
  <c r="F14" i="1"/>
  <c r="I87" i="1"/>
  <c r="I88" i="1"/>
  <c r="I89" i="1"/>
  <c r="I86" i="1"/>
  <c r="I80" i="1"/>
  <c r="J80" i="1" s="1"/>
  <c r="K80" i="1" s="1"/>
  <c r="L80" i="1" s="1"/>
  <c r="I79" i="1"/>
  <c r="J79" i="1" s="1"/>
  <c r="K79" i="1" s="1"/>
  <c r="L79" i="1" s="1"/>
  <c r="I78" i="1"/>
  <c r="I67" i="1"/>
  <c r="J67" i="1" s="1"/>
  <c r="I66" i="1"/>
  <c r="J66" i="1" s="1"/>
  <c r="I65" i="1"/>
  <c r="J65" i="1" s="1"/>
  <c r="I64" i="1"/>
  <c r="J64" i="1" s="1"/>
  <c r="I63" i="1"/>
  <c r="J63" i="1" s="1"/>
  <c r="I57" i="1"/>
  <c r="J57" i="1" s="1"/>
  <c r="I56" i="1"/>
  <c r="J56" i="1" s="1"/>
  <c r="I55" i="1"/>
  <c r="J55" i="1" s="1"/>
  <c r="I48" i="1"/>
  <c r="J48" i="1" s="1"/>
  <c r="I47" i="1"/>
  <c r="J47" i="1" s="1"/>
  <c r="I46" i="1"/>
  <c r="J46" i="1" s="1"/>
  <c r="I45" i="1"/>
  <c r="J45" i="1" s="1"/>
  <c r="I44" i="1"/>
  <c r="J44" i="1" s="1"/>
  <c r="G46" i="1"/>
  <c r="F46" i="1"/>
  <c r="I39" i="1"/>
  <c r="I38" i="1"/>
  <c r="I37" i="1"/>
  <c r="I36" i="1"/>
  <c r="I16" i="1"/>
  <c r="J16" i="1" s="1"/>
  <c r="I15" i="1"/>
  <c r="J15" i="1" s="1"/>
  <c r="I14" i="1"/>
  <c r="J14" i="1" s="1"/>
  <c r="G13" i="1"/>
  <c r="F13" i="1"/>
  <c r="G85" i="1"/>
  <c r="F85" i="1"/>
  <c r="I77" i="1"/>
  <c r="J77" i="1" s="1"/>
  <c r="K77" i="1" s="1"/>
  <c r="L77" i="1" s="1"/>
  <c r="G77" i="1"/>
  <c r="F77" i="1"/>
  <c r="I72" i="1"/>
  <c r="J72" i="1" s="1"/>
  <c r="G72" i="1"/>
  <c r="F72" i="1"/>
  <c r="I62" i="1"/>
  <c r="J62" i="1" s="1"/>
  <c r="G62" i="1"/>
  <c r="F62" i="1"/>
  <c r="I54" i="1"/>
  <c r="J54" i="1" s="1"/>
  <c r="G54" i="1"/>
  <c r="F54" i="1"/>
  <c r="I53" i="1"/>
  <c r="J53" i="1" s="1"/>
  <c r="G53" i="1"/>
  <c r="F53" i="1"/>
  <c r="G45" i="1"/>
  <c r="F45" i="1"/>
  <c r="G44" i="1"/>
  <c r="F44" i="1"/>
  <c r="I30" i="1"/>
  <c r="G30" i="1"/>
  <c r="F30" i="1"/>
  <c r="I29" i="1"/>
  <c r="G29" i="1"/>
  <c r="F29" i="1"/>
  <c r="I28" i="1"/>
  <c r="G28" i="1"/>
  <c r="F28" i="1"/>
  <c r="I35" i="1"/>
  <c r="G35" i="1"/>
  <c r="F35" i="1"/>
  <c r="I12" i="1"/>
  <c r="J12" i="1" s="1"/>
  <c r="G12" i="1"/>
  <c r="F12" i="1"/>
  <c r="J78" i="1" l="1"/>
  <c r="K78" i="1" s="1"/>
  <c r="L78" i="1" s="1"/>
</calcChain>
</file>

<file path=xl/sharedStrings.xml><?xml version="1.0" encoding="utf-8"?>
<sst xmlns="http://schemas.openxmlformats.org/spreadsheetml/2006/main" count="397" uniqueCount="213">
  <si>
    <t>服  务</t>
  </si>
  <si>
    <t>诚  信</t>
  </si>
  <si>
    <t>平  衡</t>
  </si>
  <si>
    <t>ASEAN SEAS LINE CO.,LIMITED</t>
  </si>
  <si>
    <t>尊  重</t>
  </si>
  <si>
    <t>上海市虹口区四川北路1350号利通广场1004室</t>
  </si>
  <si>
    <t>ADD:ROOM 1004,SHANGHAI LITONG PLAZA,NO.1350 NORTH SICHUAN ROAD,SHANGHAI,CHINA, ZIP CODE:200080</t>
  </si>
  <si>
    <r>
      <rPr>
        <sz val="12"/>
        <color theme="1"/>
        <rFont val="等线"/>
        <family val="3"/>
        <charset val="134"/>
      </rPr>
      <t>香港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海防航线</t>
    </r>
    <r>
      <rPr>
        <sz val="12"/>
        <color theme="1"/>
        <rFont val="Times New Roman"/>
        <family val="1"/>
      </rPr>
      <t xml:space="preserve"> HHX1         </t>
    </r>
    <r>
      <rPr>
        <sz val="12"/>
        <color rgb="FFFF0000"/>
        <rFont val="Times New Roman"/>
        <family val="1"/>
      </rPr>
      <t xml:space="preserve">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</si>
  <si>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等线"/>
        <family val="3"/>
        <charset val="134"/>
      </rPr>
      <t>周五</t>
    </r>
    <r>
      <rPr>
        <sz val="11"/>
        <color theme="1"/>
        <rFont val="Times New Roman"/>
        <family val="1"/>
      </rPr>
      <t xml:space="preserve">         </t>
    </r>
    <r>
      <rPr>
        <sz val="11"/>
        <color theme="1"/>
        <rFont val="等线"/>
        <family val="3"/>
        <charset val="134"/>
      </rPr>
      <t>上海码头：外高桥五期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等线"/>
        <family val="3"/>
        <charset val="134"/>
      </rPr>
      <t>海防码头：</t>
    </r>
    <r>
      <rPr>
        <sz val="11"/>
        <color theme="1"/>
        <rFont val="Times New Roman"/>
        <family val="1"/>
      </rPr>
      <t xml:space="preserve">NAM DINH VU  </t>
    </r>
    <r>
      <rPr>
        <sz val="11"/>
        <color theme="1"/>
        <rFont val="等线"/>
        <family val="3"/>
        <charset val="134"/>
      </rPr>
      <t>岘港码头：</t>
    </r>
    <r>
      <rPr>
        <sz val="11"/>
        <color theme="1"/>
        <rFont val="Times New Roman"/>
        <family val="1"/>
      </rPr>
      <t>TIEN SA SEAPORT</t>
    </r>
  </si>
  <si>
    <t>船名</t>
  </si>
  <si>
    <t>航次</t>
  </si>
  <si>
    <t xml:space="preserve">船名航次缩写       </t>
  </si>
  <si>
    <t>中文船名</t>
  </si>
  <si>
    <t>航线代码</t>
  </si>
  <si>
    <t>进箱日</t>
  </si>
  <si>
    <t>截港日</t>
  </si>
  <si>
    <t>离港 ETD</t>
  </si>
  <si>
    <r>
      <rPr>
        <sz val="11"/>
        <color theme="1"/>
        <rFont val="宋体"/>
        <family val="3"/>
        <charset val="134"/>
      </rPr>
      <t>到港</t>
    </r>
    <r>
      <rPr>
        <sz val="11"/>
        <color theme="1"/>
        <rFont val="Times New Roman"/>
        <family val="1"/>
      </rPr>
      <t xml:space="preserve"> ETA</t>
    </r>
  </si>
  <si>
    <t>VESSEL</t>
  </si>
  <si>
    <t>VOY</t>
  </si>
  <si>
    <t>（在线订舱）</t>
  </si>
  <si>
    <t>LINES</t>
  </si>
  <si>
    <t>SHANGHAI</t>
  </si>
  <si>
    <t>HAIPHONG</t>
  </si>
  <si>
    <t>DA NANG</t>
  </si>
  <si>
    <t>CA NAGOYA</t>
  </si>
  <si>
    <t>HHX1</t>
  </si>
  <si>
    <t>HONG YONG LAN TIAN</t>
  </si>
  <si>
    <t>V.2620W</t>
    <phoneticPr fontId="2" type="noConversion"/>
  </si>
  <si>
    <t>XO620</t>
    <phoneticPr fontId="2" type="noConversion"/>
  </si>
  <si>
    <t>V.2631W</t>
    <phoneticPr fontId="2" type="noConversion"/>
  </si>
  <si>
    <r>
      <rPr>
        <sz val="12"/>
        <color theme="1"/>
        <rFont val="等线"/>
        <family val="3"/>
        <charset val="134"/>
      </rPr>
      <t>香港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海防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岘港航线</t>
    </r>
    <r>
      <rPr>
        <sz val="12"/>
        <color theme="1"/>
        <rFont val="Times New Roman"/>
        <family val="1"/>
      </rPr>
      <t xml:space="preserve"> HHX2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  <phoneticPr fontId="2" type="noConversion"/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</si>
  <si>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等线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      </t>
    </r>
    <r>
      <rPr>
        <sz val="11"/>
        <color theme="1"/>
        <rFont val="等线"/>
        <family val="3"/>
        <charset val="134"/>
      </rPr>
      <t>上海码头：外高桥五期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等线"/>
        <family val="3"/>
        <charset val="134"/>
      </rPr>
      <t>香港码头：</t>
    </r>
    <r>
      <rPr>
        <sz val="11"/>
        <color theme="1"/>
        <rFont val="Times New Roman"/>
        <family val="1"/>
      </rPr>
      <t xml:space="preserve">CSX  </t>
    </r>
    <r>
      <rPr>
        <sz val="11"/>
        <color theme="1"/>
        <rFont val="等线"/>
        <family val="3"/>
        <charset val="134"/>
      </rPr>
      <t>海防码头：</t>
    </r>
    <r>
      <rPr>
        <sz val="11"/>
        <color theme="1"/>
        <rFont val="Times New Roman"/>
        <family val="1"/>
      </rPr>
      <t xml:space="preserve">NAM DINH VU  </t>
    </r>
    <r>
      <rPr>
        <sz val="11"/>
        <color theme="1"/>
        <rFont val="等线"/>
        <family val="3"/>
        <charset val="134"/>
      </rPr>
      <t>岘港码头：</t>
    </r>
    <r>
      <rPr>
        <sz val="11"/>
        <color theme="1"/>
        <rFont val="Times New Roman"/>
        <family val="1"/>
      </rPr>
      <t>TIEN SA SEAPORT</t>
    </r>
  </si>
  <si>
    <t>船名航次缩写</t>
  </si>
  <si>
    <t>到港 ETA</t>
  </si>
  <si>
    <t>VOY</t>
    <phoneticPr fontId="2" type="noConversion"/>
  </si>
  <si>
    <t>HONGKONG</t>
  </si>
  <si>
    <t>BLANK SAILING</t>
    <phoneticPr fontId="2" type="noConversion"/>
  </si>
  <si>
    <r>
      <rPr>
        <sz val="12"/>
        <color indexed="8"/>
        <rFont val="等线"/>
        <family val="3"/>
        <charset val="134"/>
      </rPr>
      <t>菲律宾航线</t>
    </r>
    <r>
      <rPr>
        <sz val="12"/>
        <color indexed="8"/>
        <rFont val="Times New Roman"/>
        <family val="1"/>
      </rPr>
      <t xml:space="preserve">NPX                   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船代：中联</t>
    </r>
    <phoneticPr fontId="2" type="noConversion"/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</si>
  <si>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宋体"/>
        <family val="3"/>
        <charset val="134"/>
      </rPr>
      <t>周六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宋体"/>
        <family val="3"/>
        <charset val="134"/>
      </rPr>
      <t>上海码头：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外高桥五期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宋体"/>
        <family val="3"/>
        <charset val="134"/>
      </rPr>
      <t>马北码头：</t>
    </r>
    <r>
      <rPr>
        <sz val="11"/>
        <color indexed="8"/>
        <rFont val="Times New Roman"/>
        <family val="1"/>
      </rPr>
      <t>ICTSI</t>
    </r>
  </si>
  <si>
    <r>
      <rPr>
        <sz val="11"/>
        <rFont val="宋体"/>
        <family val="3"/>
        <charset val="134"/>
      </rPr>
      <t>到港</t>
    </r>
    <r>
      <rPr>
        <sz val="11"/>
        <rFont val="Times New Roman"/>
        <family val="1"/>
      </rPr>
      <t xml:space="preserve"> ETA</t>
    </r>
  </si>
  <si>
    <t>MANILA(N)</t>
  </si>
  <si>
    <t>HAN HUA JU LI</t>
  </si>
  <si>
    <t>V.2620S</t>
    <phoneticPr fontId="2" type="noConversion"/>
  </si>
  <si>
    <t>NPX</t>
  </si>
  <si>
    <t>V.2621S</t>
    <phoneticPr fontId="2" type="noConversion"/>
  </si>
  <si>
    <t>BE621</t>
  </si>
  <si>
    <r>
      <rPr>
        <sz val="12"/>
        <color theme="1"/>
        <rFont val="等线"/>
        <family val="3"/>
        <charset val="134"/>
      </rPr>
      <t>菲律宾航线</t>
    </r>
    <r>
      <rPr>
        <sz val="12"/>
        <color theme="1"/>
        <rFont val="Times New Roman"/>
        <family val="1"/>
      </rPr>
      <t xml:space="preserve"> NPX 2                </t>
    </r>
    <r>
      <rPr>
        <b/>
        <sz val="12"/>
        <color rgb="FFFF0000"/>
        <rFont val="等线"/>
        <family val="3"/>
        <charset val="134"/>
      </rPr>
      <t>船代：中联</t>
    </r>
  </si>
  <si>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上海码头：外高桥四期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马南码头：</t>
    </r>
    <r>
      <rPr>
        <sz val="11"/>
        <color theme="1"/>
        <rFont val="Times New Roman"/>
        <family val="1"/>
      </rPr>
      <t xml:space="preserve">ATI  </t>
    </r>
  </si>
  <si>
    <t>VESSEL</t>
    <phoneticPr fontId="2" type="noConversion"/>
  </si>
  <si>
    <t>MANILA(S)</t>
  </si>
  <si>
    <t>XIAN FENG JU HE</t>
  </si>
  <si>
    <t>V.2612S</t>
    <phoneticPr fontId="2" type="noConversion"/>
  </si>
  <si>
    <t>NPX2</t>
  </si>
  <si>
    <t>V.2613S</t>
    <phoneticPr fontId="2" type="noConversion"/>
  </si>
  <si>
    <t>V.2614S</t>
    <phoneticPr fontId="2" type="noConversion"/>
  </si>
  <si>
    <r>
      <rPr>
        <sz val="12"/>
        <color indexed="8"/>
        <rFont val="等线"/>
        <family val="3"/>
        <charset val="134"/>
      </rPr>
      <t>泰国航线</t>
    </r>
    <r>
      <rPr>
        <sz val="12"/>
        <color indexed="8"/>
        <rFont val="Times New Roman"/>
        <family val="1"/>
      </rPr>
      <t xml:space="preserve"> CSE     </t>
    </r>
    <r>
      <rPr>
        <b/>
        <sz val="12"/>
        <color indexed="8"/>
        <rFont val="Times New Roman"/>
        <family val="1"/>
      </rPr>
      <t xml:space="preserve">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</si>
  <si>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宋体"/>
        <family val="3"/>
        <charset val="134"/>
      </rPr>
      <t>周五</t>
    </r>
    <r>
      <rPr>
        <sz val="11"/>
        <color indexed="8"/>
        <rFont val="Times New Roman"/>
        <family val="1"/>
      </rPr>
      <t xml:space="preserve">       </t>
    </r>
    <r>
      <rPr>
        <sz val="11"/>
        <color indexed="8"/>
        <rFont val="宋体"/>
        <family val="3"/>
        <charset val="134"/>
      </rPr>
      <t>上海码头：外高桥五期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宋体"/>
        <family val="3"/>
        <charset val="134"/>
      </rPr>
      <t>曼谷码头：</t>
    </r>
    <r>
      <rPr>
        <sz val="11"/>
        <color indexed="8"/>
        <rFont val="Times New Roman"/>
        <family val="1"/>
      </rPr>
      <t xml:space="preserve">PAT   </t>
    </r>
    <r>
      <rPr>
        <sz val="11"/>
        <color indexed="8"/>
        <rFont val="宋体"/>
        <family val="3"/>
        <charset val="134"/>
      </rPr>
      <t>林查班码头：</t>
    </r>
    <r>
      <rPr>
        <sz val="11"/>
        <color indexed="8"/>
        <rFont val="Times New Roman"/>
        <family val="1"/>
      </rPr>
      <t xml:space="preserve"> ESCO  </t>
    </r>
  </si>
  <si>
    <r>
      <rPr>
        <sz val="11"/>
        <rFont val="宋体"/>
        <family val="3"/>
        <charset val="134"/>
      </rPr>
      <t>离港</t>
    </r>
    <r>
      <rPr>
        <sz val="11"/>
        <rFont val="Times New Roman"/>
        <family val="1"/>
      </rPr>
      <t xml:space="preserve"> ETD</t>
    </r>
  </si>
  <si>
    <t>BANGKOK</t>
  </si>
  <si>
    <t>LAEM CHABANG</t>
  </si>
  <si>
    <t>KUO LONG</t>
  </si>
  <si>
    <t>CSE</t>
  </si>
  <si>
    <t>SEA OF LUCK</t>
  </si>
  <si>
    <t>CNC MARS</t>
  </si>
  <si>
    <t>V.CSE000S</t>
    <phoneticPr fontId="2" type="noConversion"/>
  </si>
  <si>
    <t>R700S</t>
    <phoneticPr fontId="2" type="noConversion"/>
  </si>
  <si>
    <t>CNC PLUTO</t>
  </si>
  <si>
    <t>V.CSE020S</t>
    <phoneticPr fontId="2" type="noConversion"/>
  </si>
  <si>
    <t>9P20S</t>
    <phoneticPr fontId="2" type="noConversion"/>
  </si>
  <si>
    <t>ZHONG GU BO HAI</t>
  </si>
  <si>
    <t>V.CSE040S</t>
    <phoneticPr fontId="2" type="noConversion"/>
  </si>
  <si>
    <t>Z540S</t>
    <phoneticPr fontId="2" type="noConversion"/>
  </si>
  <si>
    <r>
      <rPr>
        <sz val="12"/>
        <color indexed="8"/>
        <rFont val="等线"/>
        <family val="3"/>
        <charset val="134"/>
      </rPr>
      <t>泰越航线CVT2</t>
    </r>
    <r>
      <rPr>
        <b/>
        <sz val="12"/>
        <color indexed="8"/>
        <rFont val="等线"/>
        <family val="3"/>
        <charset val="134"/>
      </rPr>
      <t xml:space="preserve">                   </t>
    </r>
    <r>
      <rPr>
        <b/>
        <sz val="12"/>
        <color rgb="FFFF0000"/>
        <rFont val="等线"/>
        <family val="3"/>
        <charset val="134"/>
      </rPr>
      <t>船代：中联</t>
    </r>
  </si>
  <si>
    <r>
      <t xml:space="preserve">ETD SHA : </t>
    </r>
    <r>
      <rPr>
        <sz val="11"/>
        <color theme="1"/>
        <rFont val="宋体"/>
        <family val="3"/>
        <charset val="134"/>
      </rPr>
      <t>周三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宋体"/>
        <family val="3"/>
        <charset val="134"/>
      </rPr>
      <t>上海码头：外高桥二期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胡志明码头：</t>
    </r>
    <r>
      <rPr>
        <sz val="11"/>
        <color theme="1"/>
        <rFont val="Times New Roman"/>
        <family val="1"/>
      </rPr>
      <t xml:space="preserve">SPITC </t>
    </r>
    <r>
      <rPr>
        <sz val="11"/>
        <color theme="1"/>
        <rFont val="宋体"/>
        <family val="3"/>
        <charset val="134"/>
      </rPr>
      <t>林查班码头：</t>
    </r>
    <r>
      <rPr>
        <sz val="11"/>
        <color theme="1"/>
        <rFont val="Times New Roman"/>
        <family val="1"/>
      </rPr>
      <t xml:space="preserve"> C3  </t>
    </r>
    <phoneticPr fontId="2" type="noConversion"/>
  </si>
  <si>
    <t>HO CHI MINH</t>
  </si>
  <si>
    <t>POS BANGKOK</t>
  </si>
  <si>
    <t>CVT2</t>
  </si>
  <si>
    <t>ASL QINGDAO</t>
  </si>
  <si>
    <t>REN JIAN 6</t>
  </si>
  <si>
    <t>3D613</t>
    <phoneticPr fontId="2" type="noConversion"/>
  </si>
  <si>
    <r>
      <t>印尼航线</t>
    </r>
    <r>
      <rPr>
        <sz val="12"/>
        <color indexed="8"/>
        <rFont val="Times New Roman"/>
        <family val="1"/>
      </rPr>
      <t xml:space="preserve"> CHINA-1 </t>
    </r>
    <r>
      <rPr>
        <b/>
        <sz val="12"/>
        <color indexed="8"/>
        <rFont val="Times New Roman"/>
        <family val="1"/>
      </rPr>
      <t xml:space="preserve">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  <phoneticPr fontId="2" type="noConversion"/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</si>
  <si>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等线"/>
        <family val="3"/>
        <charset val="134"/>
      </rPr>
      <t>周六</t>
    </r>
    <r>
      <rPr>
        <sz val="11"/>
        <color indexed="8"/>
        <rFont val="Times New Roman"/>
        <family val="1"/>
      </rPr>
      <t xml:space="preserve">           </t>
    </r>
    <r>
      <rPr>
        <sz val="11"/>
        <color indexed="8"/>
        <rFont val="等线"/>
        <family val="3"/>
        <charset val="134"/>
      </rPr>
      <t>上海码头：外高桥二期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等线"/>
        <family val="3"/>
        <charset val="134"/>
      </rPr>
      <t>雅加达码头：</t>
    </r>
    <r>
      <rPr>
        <sz val="11"/>
        <color indexed="8"/>
        <rFont val="Times New Roman"/>
        <family val="1"/>
      </rPr>
      <t xml:space="preserve">JICT1   </t>
    </r>
    <r>
      <rPr>
        <sz val="11"/>
        <color indexed="8"/>
        <rFont val="等线"/>
        <family val="3"/>
        <charset val="134"/>
      </rPr>
      <t>泗水码头：</t>
    </r>
    <r>
      <rPr>
        <sz val="11"/>
        <color indexed="8"/>
        <rFont val="Times New Roman"/>
        <family val="1"/>
      </rPr>
      <t>TPS</t>
    </r>
  </si>
  <si>
    <t>JAKARTA</t>
  </si>
  <si>
    <t>SURABAYA</t>
  </si>
  <si>
    <t>XIN YAN TAI</t>
  </si>
  <si>
    <t>新烟台</t>
    <phoneticPr fontId="2" type="noConversion"/>
  </si>
  <si>
    <t>CHINA-1</t>
  </si>
  <si>
    <t>XIN YAN TIAN</t>
  </si>
  <si>
    <t>新盐田</t>
    <phoneticPr fontId="2" type="noConversion"/>
  </si>
  <si>
    <t>V.CHN0E0S</t>
    <phoneticPr fontId="2" type="noConversion"/>
  </si>
  <si>
    <r>
      <rPr>
        <sz val="12"/>
        <color theme="1"/>
        <rFont val="Times New Roman"/>
        <family val="1"/>
      </rPr>
      <t>RBC1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Times New Roman"/>
        <family val="1"/>
      </rPr>
      <t xml:space="preserve">    </t>
    </r>
    <r>
      <rPr>
        <b/>
        <sz val="12"/>
        <color theme="1"/>
        <rFont val="Times New Roman"/>
        <family val="1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</si>
  <si>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上海码头：外高桥一期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曼谷码头：</t>
    </r>
    <r>
      <rPr>
        <sz val="11"/>
        <color theme="1"/>
        <rFont val="Times New Roman"/>
        <family val="1"/>
      </rPr>
      <t xml:space="preserve">PAT   </t>
    </r>
    <r>
      <rPr>
        <sz val="11"/>
        <color theme="1"/>
        <rFont val="宋体"/>
        <family val="3"/>
        <charset val="134"/>
      </rPr>
      <t>林查班码头：</t>
    </r>
    <r>
      <rPr>
        <sz val="11"/>
        <color theme="1"/>
        <rFont val="Times New Roman"/>
        <family val="1"/>
      </rPr>
      <t xml:space="preserve"> B4</t>
    </r>
  </si>
  <si>
    <r>
      <rPr>
        <sz val="11"/>
        <color theme="1"/>
        <rFont val="宋体"/>
        <family val="3"/>
        <charset val="134"/>
      </rPr>
      <t>离港</t>
    </r>
    <r>
      <rPr>
        <sz val="11"/>
        <color theme="1"/>
        <rFont val="Times New Roman"/>
        <family val="1"/>
      </rPr>
      <t xml:space="preserve"> ETD</t>
    </r>
  </si>
  <si>
    <t>KHUNA BHUM</t>
  </si>
  <si>
    <t>RBC1</t>
  </si>
  <si>
    <t>V.087S</t>
    <phoneticPr fontId="2" type="noConversion"/>
  </si>
  <si>
    <t>4K087</t>
    <phoneticPr fontId="2" type="noConversion"/>
  </si>
  <si>
    <r>
      <t>CSX2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等线"/>
        <family val="1"/>
        <charset val="134"/>
      </rPr>
      <t xml:space="preserve">    </t>
    </r>
    <r>
      <rPr>
        <b/>
        <sz val="12"/>
        <color theme="1"/>
        <rFont val="等线"/>
        <family val="1"/>
        <charset val="134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等线"/>
        <family val="1"/>
        <charset val="134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</si>
  <si>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上海码头：外高桥二期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巴生码头：</t>
    </r>
    <r>
      <rPr>
        <sz val="11"/>
        <color theme="1"/>
        <rFont val="Times New Roman"/>
        <family val="3"/>
      </rPr>
      <t>WPT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那瓦西瓦码头：</t>
    </r>
    <r>
      <rPr>
        <sz val="11"/>
        <color theme="1"/>
        <rFont val="Times New Roman"/>
        <family val="1"/>
      </rPr>
      <t xml:space="preserve"> BMCT    </t>
    </r>
    <r>
      <rPr>
        <sz val="11"/>
        <color theme="1"/>
        <rFont val="宋体"/>
        <family val="1"/>
        <charset val="134"/>
      </rPr>
      <t>哈吉拉码头：</t>
    </r>
    <r>
      <rPr>
        <sz val="11"/>
        <color theme="1"/>
        <rFont val="Times New Roman"/>
        <family val="1"/>
      </rPr>
      <t xml:space="preserve">AHCT    </t>
    </r>
    <r>
      <rPr>
        <sz val="11"/>
        <color theme="1"/>
        <rFont val="宋体"/>
        <family val="1"/>
        <charset val="134"/>
      </rPr>
      <t>蒙德拉码头：</t>
    </r>
    <r>
      <rPr>
        <sz val="11"/>
        <color theme="1"/>
        <rFont val="Times New Roman"/>
        <family val="1"/>
      </rPr>
      <t>CT2</t>
    </r>
    <phoneticPr fontId="2" type="noConversion"/>
  </si>
  <si>
    <t>PORT KLANG WEST</t>
    <phoneticPr fontId="2" type="noConversion"/>
  </si>
  <si>
    <t>NHAVA SHEVA</t>
    <phoneticPr fontId="2" type="noConversion"/>
  </si>
  <si>
    <t>HAZIRA</t>
    <phoneticPr fontId="2" type="noConversion"/>
  </si>
  <si>
    <t>MUNDRA</t>
    <phoneticPr fontId="2" type="noConversion"/>
  </si>
  <si>
    <t>EVER LENIENT</t>
  </si>
  <si>
    <t>CSX2</t>
    <phoneticPr fontId="2" type="noConversion"/>
  </si>
  <si>
    <t>KMTC DUBAI</t>
  </si>
  <si>
    <t>V.2606W</t>
    <phoneticPr fontId="2" type="noConversion"/>
  </si>
  <si>
    <t>EVER LUCID</t>
  </si>
  <si>
    <t xml:space="preserve">V.088W </t>
    <phoneticPr fontId="2" type="noConversion"/>
  </si>
  <si>
    <t>RS088</t>
    <phoneticPr fontId="2" type="noConversion"/>
  </si>
  <si>
    <r>
      <t>CPM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等线"/>
        <family val="1"/>
        <charset val="134"/>
      </rPr>
      <t xml:space="preserve">    </t>
    </r>
    <r>
      <rPr>
        <b/>
        <sz val="12"/>
        <color theme="1"/>
        <rFont val="等线"/>
        <family val="1"/>
        <charset val="134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等线"/>
        <family val="1"/>
        <charset val="134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</si>
  <si>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 xml:space="preserve">上海码头：          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巴生码头：</t>
    </r>
    <r>
      <rPr>
        <sz val="11"/>
        <color theme="1"/>
        <rFont val="Times New Roman"/>
        <family val="3"/>
      </rPr>
      <t>NP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1"/>
        <charset val="134"/>
      </rPr>
      <t>雅加达</t>
    </r>
    <r>
      <rPr>
        <sz val="11"/>
        <color theme="1"/>
        <rFont val="宋体"/>
        <family val="3"/>
        <charset val="134"/>
      </rPr>
      <t>码头：</t>
    </r>
    <r>
      <rPr>
        <sz val="11"/>
        <color theme="1"/>
        <rFont val="Times New Roman"/>
        <family val="1"/>
      </rPr>
      <t xml:space="preserve"> NPCT1    </t>
    </r>
    <phoneticPr fontId="2" type="noConversion"/>
  </si>
  <si>
    <t>SHANGHAI</t>
    <phoneticPr fontId="2" type="noConversion"/>
  </si>
  <si>
    <t>PORT KLANG NORTH</t>
    <phoneticPr fontId="2" type="noConversion"/>
  </si>
  <si>
    <t>CA OSAKA</t>
  </si>
  <si>
    <t>V.2616S</t>
    <phoneticPr fontId="2" type="noConversion"/>
  </si>
  <si>
    <t>CPM</t>
    <phoneticPr fontId="2" type="noConversion"/>
  </si>
  <si>
    <t>CA KOBE</t>
  </si>
  <si>
    <t>V.2618S</t>
    <phoneticPr fontId="2" type="noConversion"/>
  </si>
  <si>
    <t>V.2619S</t>
    <phoneticPr fontId="2" type="noConversion"/>
  </si>
  <si>
    <t>89619</t>
    <phoneticPr fontId="2" type="noConversion"/>
  </si>
  <si>
    <t>外代现场放箱: 王祎斌 座机：80331557 上海市虹口区吴淞路531号6楼</t>
  </si>
  <si>
    <t>中联现场放箱: 黄灵洁 座机: +86-21-5020-0720 手机: 138-1775-3240 上海市浦东新区高桥镇港建路248号联检大楼辅楼401室</t>
  </si>
  <si>
    <t>Customer service and documentation:</t>
  </si>
  <si>
    <t xml:space="preserve">Shanghai office: </t>
  </si>
  <si>
    <t>Customer service &amp; documentation :</t>
  </si>
  <si>
    <t>Pavel Yu Tel (021) 6587 5259 /Fax:65878611 Email:Pavel.Yu@logistics-asl.com</t>
  </si>
  <si>
    <t>Zero Lian  Tel: (021)-65878615 /Fax: 65878611   Email:  zero.lian@logistics-asl.com</t>
  </si>
  <si>
    <t>SHIJIA SUN TEL: (021) 65878607/Fax:65878611 Email: shijia.sun@logistics-asl.com</t>
  </si>
  <si>
    <t>KAKA KUAI  TEL:</t>
  </si>
  <si>
    <t>(021)65873951/Fax:65878611 Email: kaka.kuai@logistics-asl.com</t>
  </si>
  <si>
    <t>Group email: aslshbkg@logistics-asl.com</t>
  </si>
  <si>
    <t>Sales and marketing:</t>
  </si>
  <si>
    <t>Jason Jiang-Tel :(021)65878613/Fax:65878611 Email: jason.jiang@logistics-asl.com</t>
  </si>
  <si>
    <t>Kevin.Lv-Tel:86-21-65878605  Email: qy.lv@logistics-asl.com</t>
  </si>
  <si>
    <t>Anfernee.Zhao-Tel:(021)65876461 /Fax:65878611 Email: anfernee@logistics-asl.com</t>
  </si>
  <si>
    <t xml:space="preserve">Jenny.jiang   TEL: </t>
  </si>
  <si>
    <t>86-21-65877031/Fax: 65878611 Email: jenny.jiang@logistics-asl.com</t>
  </si>
  <si>
    <t>Group email: aslshline@logistics-asl.com</t>
  </si>
  <si>
    <t xml:space="preserve">Hongkong agent: </t>
  </si>
  <si>
    <t>Customer service &amp; documentation: Ms.Pinky - Tel:00852-2853 8362  Fax :2815 3910 / Email:asl@benline.com.hk</t>
  </si>
  <si>
    <t xml:space="preserve">Haiphong agent: </t>
  </si>
  <si>
    <t>Customer service &amp; documentation: Ms La Quynh Diep -Tel: +84-313-250106  /Email:  hph.import@benline.com.vn</t>
  </si>
  <si>
    <t xml:space="preserve">Jakarta agent : </t>
  </si>
  <si>
    <t>Customer service-Import : Ms Dewi Sulastri    Email: dewi@kcargoagencies.com  Mobile phone: +628176617436</t>
  </si>
  <si>
    <t xml:space="preserve">Surabaya agent: </t>
  </si>
  <si>
    <t>Customer service-Export : Mrs Dinar   Email: sby-aslcsd@simbalogistics.co.id   tel phone: +62818501923</t>
  </si>
  <si>
    <t xml:space="preserve">Manila agent: </t>
  </si>
  <si>
    <t>Customer service  : Marihorie B .Bergorio   Email: Marj.bergorio@sinocargoworks.net  +62818501923</t>
  </si>
  <si>
    <t>Thailand agent:</t>
  </si>
  <si>
    <t>Customer service: Kanlayanee Siripoonpakdee  Email:kanlayanee@fujitrans.co.th   +66 2632 7711 ext 133</t>
  </si>
  <si>
    <t>Sirikanda   Email: sirikanda@fujitrans.co.th +66 2632 7711 ext 136</t>
  </si>
  <si>
    <r>
      <rPr>
        <sz val="11"/>
        <color theme="1"/>
        <rFont val="宋体"/>
        <family val="3"/>
        <charset val="134"/>
        <scheme val="minor"/>
      </rPr>
      <t>V</t>
    </r>
    <r>
      <rPr>
        <sz val="11"/>
        <color theme="1"/>
        <rFont val="宋体"/>
        <family val="3"/>
        <charset val="134"/>
        <scheme val="minor"/>
      </rPr>
      <t xml:space="preserve">ietam agent: </t>
    </r>
  </si>
  <si>
    <t xml:space="preserve">Customer service: </t>
  </si>
  <si>
    <t>Nguyen Tran Mai Anh</t>
  </si>
  <si>
    <t>Email:maianh.nguyen@benline.com  +84-28-38256148</t>
  </si>
  <si>
    <t>ZHI YING HE SHUN</t>
  </si>
  <si>
    <t>ZHONG GU JI NAN</t>
  </si>
  <si>
    <t>CYE0S</t>
    <phoneticPr fontId="2" type="noConversion"/>
  </si>
  <si>
    <t>V.2615S</t>
    <phoneticPr fontId="2" type="noConversion"/>
  </si>
  <si>
    <t>A3615</t>
    <phoneticPr fontId="2" type="noConversion"/>
  </si>
  <si>
    <t>A3616</t>
    <phoneticPr fontId="2" type="noConversion"/>
  </si>
  <si>
    <t>亚海航运上海口岸船期表2026-10</t>
    <phoneticPr fontId="2" type="noConversion"/>
  </si>
  <si>
    <t>V.2621W</t>
    <phoneticPr fontId="2" type="noConversion"/>
  </si>
  <si>
    <t>V.2622W</t>
    <phoneticPr fontId="2" type="noConversion"/>
  </si>
  <si>
    <t>XO621</t>
    <phoneticPr fontId="2" type="noConversion"/>
  </si>
  <si>
    <t>XO622</t>
    <phoneticPr fontId="2" type="noConversion"/>
  </si>
  <si>
    <t>SK640</t>
    <phoneticPr fontId="2" type="noConversion"/>
  </si>
  <si>
    <t>SK642</t>
    <phoneticPr fontId="2" type="noConversion"/>
  </si>
  <si>
    <t>BE622</t>
    <phoneticPr fontId="2" type="noConversion"/>
  </si>
  <si>
    <t>BE623</t>
    <phoneticPr fontId="2" type="noConversion"/>
  </si>
  <si>
    <t>V.CSE060S</t>
    <phoneticPr fontId="2" type="noConversion"/>
  </si>
  <si>
    <t>V.CSE080S</t>
    <phoneticPr fontId="2" type="noConversion"/>
  </si>
  <si>
    <t>V.2640S</t>
    <phoneticPr fontId="2" type="noConversion"/>
  </si>
  <si>
    <t>V.2622S</t>
    <phoneticPr fontId="2" type="noConversion"/>
  </si>
  <si>
    <t>V.2642S</t>
    <phoneticPr fontId="2" type="noConversion"/>
  </si>
  <si>
    <t>V.2623S</t>
    <phoneticPr fontId="2" type="noConversion"/>
  </si>
  <si>
    <t>E180S</t>
    <phoneticPr fontId="2" type="noConversion"/>
  </si>
  <si>
    <t>3K60S</t>
    <phoneticPr fontId="2" type="noConversion"/>
  </si>
  <si>
    <t>V.1091S</t>
    <phoneticPr fontId="2" type="noConversion"/>
  </si>
  <si>
    <t>3D614</t>
    <phoneticPr fontId="2" type="noConversion"/>
  </si>
  <si>
    <t>ZHONG GU FU ZHOU</t>
  </si>
  <si>
    <t>V.275S</t>
    <phoneticPr fontId="2" type="noConversion"/>
  </si>
  <si>
    <t>V.CHN0I0S</t>
    <phoneticPr fontId="2" type="noConversion"/>
  </si>
  <si>
    <t>V.122S</t>
    <phoneticPr fontId="2" type="noConversion"/>
  </si>
  <si>
    <t>V.CHN0M0S</t>
    <phoneticPr fontId="2" type="noConversion"/>
  </si>
  <si>
    <t>V.276S</t>
    <phoneticPr fontId="2" type="noConversion"/>
  </si>
  <si>
    <t>39275</t>
    <phoneticPr fontId="2" type="noConversion"/>
  </si>
  <si>
    <t>39276</t>
    <phoneticPr fontId="2" type="noConversion"/>
  </si>
  <si>
    <t>73122</t>
    <phoneticPr fontId="2" type="noConversion"/>
  </si>
  <si>
    <t>CYM0S</t>
    <phoneticPr fontId="2" type="noConversion"/>
  </si>
  <si>
    <t>L7I0S</t>
    <phoneticPr fontId="2" type="noConversion"/>
  </si>
  <si>
    <t>ESL DACHAN BAY</t>
  </si>
  <si>
    <t>V.069W</t>
    <phoneticPr fontId="2" type="noConversion"/>
  </si>
  <si>
    <t>V.2607W</t>
    <phoneticPr fontId="2" type="noConversion"/>
  </si>
  <si>
    <t>HI606</t>
    <phoneticPr fontId="2" type="noConversion"/>
  </si>
  <si>
    <t>MA069</t>
    <phoneticPr fontId="2" type="noConversion"/>
  </si>
  <si>
    <t>K5607</t>
    <phoneticPr fontId="2" type="noConversion"/>
  </si>
  <si>
    <t>66618</t>
    <phoneticPr fontId="2" type="noConversion"/>
  </si>
  <si>
    <t>66619</t>
    <phoneticPr fontId="2" type="noConversion"/>
  </si>
  <si>
    <t>89620</t>
    <phoneticPr fontId="2" type="noConversion"/>
  </si>
  <si>
    <t>89621</t>
    <phoneticPr fontId="2" type="noConversion"/>
  </si>
  <si>
    <t>V.2633W</t>
    <phoneticPr fontId="2" type="noConversion"/>
  </si>
  <si>
    <t>19-Oct HKG</t>
    <phoneticPr fontId="19" type="noConversion"/>
  </si>
  <si>
    <t>2-Nov HKG</t>
    <phoneticPr fontId="19" type="noConversion"/>
  </si>
  <si>
    <t>5-Oct HKG</t>
    <phoneticPr fontId="19" type="noConversion"/>
  </si>
  <si>
    <t>JY BONITO</t>
  </si>
  <si>
    <t>TBN</t>
    <phoneticPr fontId="2" type="noConversion"/>
  </si>
  <si>
    <t>0Z620</t>
    <phoneticPr fontId="2" type="noConversion"/>
  </si>
  <si>
    <t>2621W</t>
  </si>
  <si>
    <t>0Z621</t>
    <phoneticPr fontId="2" type="noConversion"/>
  </si>
  <si>
    <t>HHX2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</si>
</sst>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09]d\-mmm;@"/>
    <numFmt numFmtId="177" formatCode="[$-409]d/mmm;@"/>
    <numFmt numFmtId="178" formatCode="0000&quot;S&quot;"/>
  </numFmts>
  <fonts count="50" x14ac:knownFonts="1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6"/>
      <color indexed="8"/>
      <name val="等线"/>
      <family val="3"/>
      <charset val="134"/>
    </font>
    <font>
      <b/>
      <sz val="14"/>
      <color rgb="FFFF0000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color indexed="8"/>
      <name val="等线"/>
      <family val="3"/>
      <charset val="134"/>
    </font>
    <font>
      <sz val="10"/>
      <color theme="1"/>
      <name val="Times New Roman"/>
      <family val="1"/>
    </font>
    <font>
      <sz val="12"/>
      <color theme="1"/>
      <name val="等线"/>
      <family val="3"/>
      <charset val="134"/>
    </font>
    <font>
      <sz val="12"/>
      <color rgb="FFFF0000"/>
      <name val="Times New Roman"/>
      <family val="1"/>
    </font>
    <font>
      <b/>
      <sz val="12"/>
      <color rgb="FFFF0000"/>
      <name val="等线"/>
      <family val="3"/>
      <charset val="134"/>
    </font>
    <font>
      <b/>
      <sz val="12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等线"/>
      <family val="3"/>
      <charset val="134"/>
    </font>
    <font>
      <sz val="11"/>
      <color theme="1"/>
      <name val="宋体"/>
      <family val="3"/>
      <charset val="134"/>
    </font>
    <font>
      <b/>
      <sz val="9"/>
      <name val="Times New Roman"/>
      <family val="1"/>
    </font>
    <font>
      <sz val="12"/>
      <name val="宋体"/>
      <family val="3"/>
      <charset val="134"/>
    </font>
    <font>
      <sz val="11"/>
      <name val="Times New Roman"/>
      <family val="1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Times New Roman"/>
      <family val="3"/>
      <charset val="134"/>
    </font>
    <font>
      <b/>
      <sz val="10"/>
      <name val="Times New Roman"/>
      <family val="1"/>
    </font>
    <font>
      <sz val="12"/>
      <color indexed="8"/>
      <name val="Times New Roman"/>
      <family val="3"/>
      <charset val="134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b/>
      <sz val="9"/>
      <color theme="1"/>
      <name val="Times New Roman"/>
      <family val="1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name val="新細明體"/>
      <family val="1"/>
    </font>
    <font>
      <b/>
      <sz val="12"/>
      <color indexed="8"/>
      <name val="等线"/>
      <family val="3"/>
      <charset val="134"/>
    </font>
    <font>
      <sz val="12"/>
      <color indexed="8"/>
      <name val="宋体"/>
      <family val="3"/>
      <charset val="134"/>
    </font>
    <font>
      <sz val="11"/>
      <color indexed="8"/>
      <name val="等线"/>
      <family val="3"/>
      <charset val="134"/>
    </font>
    <font>
      <sz val="12"/>
      <color theme="1"/>
      <name val="等线"/>
      <family val="1"/>
      <charset val="134"/>
    </font>
    <font>
      <b/>
      <sz val="12"/>
      <color theme="1"/>
      <name val="Times New Roman"/>
      <family val="1"/>
    </font>
    <font>
      <b/>
      <sz val="12"/>
      <color theme="1"/>
      <name val="等线"/>
      <family val="1"/>
      <charset val="134"/>
    </font>
    <font>
      <b/>
      <sz val="12"/>
      <color rgb="FFFF0000"/>
      <name val="等线"/>
      <family val="1"/>
      <charset val="134"/>
    </font>
    <font>
      <sz val="11"/>
      <color theme="1"/>
      <name val="Times New Roman"/>
      <family val="3"/>
    </font>
    <font>
      <sz val="11"/>
      <color theme="1"/>
      <name val="宋体"/>
      <family val="1"/>
      <charset val="134"/>
    </font>
    <font>
      <b/>
      <sz val="11"/>
      <name val="Times New Roman"/>
      <family val="1"/>
    </font>
    <font>
      <sz val="12"/>
      <name val="Times New Roman"/>
      <family val="1"/>
    </font>
    <font>
      <sz val="12"/>
      <color rgb="FFED0000"/>
      <name val="Times New Roman"/>
      <family val="1"/>
    </font>
    <font>
      <b/>
      <sz val="10"/>
      <color rgb="FFED0000"/>
      <name val="Times New Roman"/>
      <family val="1"/>
    </font>
    <font>
      <sz val="10"/>
      <color rgb="FFFF0000"/>
      <name val="Times New Roman"/>
      <family val="1"/>
    </font>
    <font>
      <sz val="11"/>
      <color rgb="FFFF0000"/>
      <name val="Times New Roman"/>
      <family val="1"/>
    </font>
    <font>
      <sz val="11"/>
      <color rgb="FFFF0000"/>
      <name val="宋体"/>
      <family val="3"/>
      <charset val="134"/>
      <scheme val="minor"/>
    </font>
    <font>
      <b/>
      <sz val="9"/>
      <color rgb="FFFF0000"/>
      <name val="Times New Roman"/>
      <family val="1"/>
    </font>
    <font>
      <b/>
      <sz val="10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1D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6" fillId="0" borderId="0"/>
    <xf numFmtId="177" fontId="16" fillId="0" borderId="0">
      <alignment vertical="center"/>
    </xf>
    <xf numFmtId="0" fontId="31" fillId="0" borderId="0"/>
  </cellStyleXfs>
  <cellXfs count="126">
    <xf numFmtId="0" fontId="0" fillId="0" borderId="0" xfId="0"/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3" borderId="4" xfId="0" applyFont="1" applyFill="1" applyBorder="1" applyAlignment="1">
      <alignment horizontal="center" vertical="center" shrinkToFit="1"/>
    </xf>
    <xf numFmtId="0" fontId="14" fillId="3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 shrinkToFit="1"/>
    </xf>
    <xf numFmtId="0" fontId="14" fillId="3" borderId="4" xfId="0" applyFont="1" applyFill="1" applyBorder="1" applyAlignment="1">
      <alignment horizontal="center" vertical="center" shrinkToFit="1"/>
    </xf>
    <xf numFmtId="0" fontId="12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76" fontId="17" fillId="0" borderId="4" xfId="0" applyNumberFormat="1" applyFont="1" applyBorder="1" applyAlignment="1">
      <alignment horizontal="center" vertical="center"/>
    </xf>
    <xf numFmtId="16" fontId="17" fillId="0" borderId="4" xfId="1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7" fillId="0" borderId="4" xfId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7" fillId="3" borderId="4" xfId="0" applyFont="1" applyFill="1" applyBorder="1" applyAlignment="1">
      <alignment horizontal="center" vertical="center" shrinkToFit="1"/>
    </xf>
    <xf numFmtId="0" fontId="27" fillId="3" borderId="4" xfId="0" applyFont="1" applyFill="1" applyBorder="1" applyAlignment="1">
      <alignment horizontal="center" vertical="center"/>
    </xf>
    <xf numFmtId="0" fontId="27" fillId="3" borderId="4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shrinkToFit="1"/>
    </xf>
    <xf numFmtId="0" fontId="17" fillId="3" borderId="4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76" fontId="12" fillId="0" borderId="4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0" fontId="29" fillId="0" borderId="0" xfId="0" applyFont="1"/>
    <xf numFmtId="0" fontId="30" fillId="0" borderId="0" xfId="0" applyFont="1"/>
    <xf numFmtId="0" fontId="14" fillId="0" borderId="0" xfId="0" applyFont="1"/>
    <xf numFmtId="0" fontId="14" fillId="3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49" fontId="17" fillId="0" borderId="4" xfId="0" applyNumberFormat="1" applyFont="1" applyBorder="1" applyAlignment="1">
      <alignment horizontal="center" vertical="center"/>
    </xf>
    <xf numFmtId="0" fontId="18" fillId="0" borderId="0" xfId="0" applyFont="1"/>
    <xf numFmtId="0" fontId="28" fillId="0" borderId="4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26" fillId="0" borderId="0" xfId="0" applyFont="1" applyAlignment="1">
      <alignment horizontal="left"/>
    </xf>
    <xf numFmtId="0" fontId="0" fillId="0" borderId="0" xfId="0" applyAlignment="1">
      <alignment horizontal="left"/>
    </xf>
    <xf numFmtId="0" fontId="26" fillId="0" borderId="0" xfId="0" applyFont="1"/>
    <xf numFmtId="0" fontId="26" fillId="3" borderId="4" xfId="0" applyFont="1" applyFill="1" applyBorder="1" applyAlignment="1">
      <alignment horizontal="center" vertical="center" shrinkToFit="1"/>
    </xf>
    <xf numFmtId="0" fontId="28" fillId="0" borderId="4" xfId="3" applyFont="1" applyBorder="1" applyAlignment="1">
      <alignment horizontal="center"/>
    </xf>
    <xf numFmtId="178" fontId="14" fillId="0" borderId="4" xfId="0" applyNumberFormat="1" applyFont="1" applyBorder="1" applyAlignment="1">
      <alignment horizontal="center" vertical="center" wrapText="1" shrinkToFit="1"/>
    </xf>
    <xf numFmtId="0" fontId="32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33" fillId="0" borderId="0" xfId="0" applyFont="1" applyAlignment="1">
      <alignment horizontal="left"/>
    </xf>
    <xf numFmtId="0" fontId="17" fillId="3" borderId="1" xfId="0" applyFont="1" applyFill="1" applyBorder="1" applyAlignment="1">
      <alignment horizontal="center" vertical="center" shrinkToFit="1"/>
    </xf>
    <xf numFmtId="0" fontId="26" fillId="3" borderId="0" xfId="0" applyFont="1" applyFill="1" applyAlignment="1">
      <alignment horizontal="center" vertical="center" shrinkToFit="1"/>
    </xf>
    <xf numFmtId="0" fontId="17" fillId="0" borderId="2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16" fontId="17" fillId="0" borderId="4" xfId="0" applyNumberFormat="1" applyFont="1" applyBorder="1" applyAlignment="1">
      <alignment horizontal="center" vertical="center" shrinkToFit="1"/>
    </xf>
    <xf numFmtId="0" fontId="27" fillId="0" borderId="0" xfId="0" applyFont="1" applyAlignment="1">
      <alignment horizontal="center"/>
    </xf>
    <xf numFmtId="178" fontId="14" fillId="0" borderId="4" xfId="0" applyNumberFormat="1" applyFont="1" applyBorder="1" applyAlignment="1">
      <alignment horizontal="center" vertical="center"/>
    </xf>
    <xf numFmtId="0" fontId="15" fillId="0" borderId="4" xfId="3" applyFont="1" applyBorder="1" applyAlignment="1">
      <alignment horizontal="center"/>
    </xf>
    <xf numFmtId="178" fontId="15" fillId="0" borderId="4" xfId="0" applyNumberFormat="1" applyFont="1" applyBorder="1" applyAlignment="1">
      <alignment horizontal="center" vertical="center"/>
    </xf>
    <xf numFmtId="178" fontId="27" fillId="0" borderId="4" xfId="0" applyNumberFormat="1" applyFont="1" applyBorder="1" applyAlignment="1">
      <alignment horizontal="center" vertical="center"/>
    </xf>
    <xf numFmtId="178" fontId="17" fillId="0" borderId="4" xfId="0" applyNumberFormat="1" applyFont="1" applyBorder="1" applyAlignment="1">
      <alignment horizontal="center" vertical="center"/>
    </xf>
    <xf numFmtId="0" fontId="27" fillId="0" borderId="0" xfId="0" applyFont="1"/>
    <xf numFmtId="0" fontId="35" fillId="2" borderId="8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left" vertical="center"/>
    </xf>
    <xf numFmtId="0" fontId="14" fillId="0" borderId="0" xfId="0" applyFont="1" applyAlignment="1">
      <alignment horizontal="left"/>
    </xf>
    <xf numFmtId="0" fontId="12" fillId="3" borderId="1" xfId="0" applyFont="1" applyFill="1" applyBorder="1" applyAlignment="1">
      <alignment horizontal="center" vertical="center" shrinkToFit="1"/>
    </xf>
    <xf numFmtId="0" fontId="14" fillId="3" borderId="0" xfId="0" applyFont="1" applyFill="1" applyAlignment="1">
      <alignment horizontal="center" vertical="center" shrinkToFit="1"/>
    </xf>
    <xf numFmtId="0" fontId="18" fillId="0" borderId="4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16" fontId="25" fillId="0" borderId="0" xfId="0" applyNumberFormat="1" applyFont="1" applyAlignment="1">
      <alignment horizontal="center" vertical="center" shrinkToFit="1"/>
    </xf>
    <xf numFmtId="0" fontId="18" fillId="0" borderId="0" xfId="3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28" fillId="0" borderId="4" xfId="1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177" fontId="15" fillId="0" borderId="4" xfId="2" applyFont="1" applyBorder="1" applyAlignment="1">
      <alignment horizontal="center" vertical="center"/>
    </xf>
    <xf numFmtId="16" fontId="42" fillId="0" borderId="0" xfId="1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15" fillId="0" borderId="8" xfId="1" applyFont="1" applyBorder="1" applyAlignment="1">
      <alignment horizontal="center" vertical="center"/>
    </xf>
    <xf numFmtId="178" fontId="17" fillId="0" borderId="1" xfId="0" applyNumberFormat="1" applyFont="1" applyBorder="1" applyAlignment="1">
      <alignment horizontal="center" vertical="center"/>
    </xf>
    <xf numFmtId="178" fontId="27" fillId="0" borderId="4" xfId="0" applyNumberFormat="1" applyFont="1" applyBorder="1" applyAlignment="1">
      <alignment horizontal="center" vertical="center" shrinkToFit="1"/>
    </xf>
    <xf numFmtId="0" fontId="28" fillId="0" borderId="4" xfId="3" applyFont="1" applyBorder="1" applyAlignment="1">
      <alignment horizontal="center" vertical="center"/>
    </xf>
    <xf numFmtId="178" fontId="28" fillId="0" borderId="4" xfId="0" applyNumberFormat="1" applyFont="1" applyBorder="1" applyAlignment="1">
      <alignment horizontal="center" vertical="center"/>
    </xf>
    <xf numFmtId="178" fontId="12" fillId="0" borderId="4" xfId="0" applyNumberFormat="1" applyFont="1" applyBorder="1" applyAlignment="1">
      <alignment horizontal="center" vertical="center"/>
    </xf>
    <xf numFmtId="0" fontId="1" fillId="0" borderId="0" xfId="0" applyFont="1"/>
    <xf numFmtId="0" fontId="41" fillId="0" borderId="4" xfId="0" applyFont="1" applyBorder="1" applyAlignment="1">
      <alignment horizontal="center" vertical="center"/>
    </xf>
    <xf numFmtId="16" fontId="43" fillId="4" borderId="0" xfId="1" applyNumberFormat="1" applyFont="1" applyFill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  <xf numFmtId="0" fontId="12" fillId="3" borderId="4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/>
    </xf>
    <xf numFmtId="0" fontId="12" fillId="3" borderId="3" xfId="0" applyFont="1" applyFill="1" applyBorder="1" applyAlignment="1">
      <alignment horizontal="left" vertical="center"/>
    </xf>
    <xf numFmtId="0" fontId="22" fillId="2" borderId="5" xfId="0" applyFont="1" applyFill="1" applyBorder="1" applyAlignment="1">
      <alignment horizontal="left" vertical="center"/>
    </xf>
    <xf numFmtId="0" fontId="23" fillId="2" borderId="6" xfId="0" applyFont="1" applyFill="1" applyBorder="1" applyAlignment="1">
      <alignment horizontal="left" vertical="center"/>
    </xf>
    <xf numFmtId="0" fontId="23" fillId="2" borderId="7" xfId="0" applyFont="1" applyFill="1" applyBorder="1" applyAlignment="1">
      <alignment horizontal="left" vertical="center"/>
    </xf>
    <xf numFmtId="0" fontId="25" fillId="3" borderId="1" xfId="0" applyFont="1" applyFill="1" applyBorder="1" applyAlignment="1">
      <alignment horizontal="left" vertical="center"/>
    </xf>
    <xf numFmtId="0" fontId="25" fillId="3" borderId="2" xfId="0" applyFont="1" applyFill="1" applyBorder="1" applyAlignment="1">
      <alignment horizontal="left" vertical="center"/>
    </xf>
    <xf numFmtId="0" fontId="25" fillId="3" borderId="3" xfId="0" applyFont="1" applyFill="1" applyBorder="1" applyAlignment="1">
      <alignment horizontal="left" vertical="center"/>
    </xf>
    <xf numFmtId="0" fontId="20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25" fillId="3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177" fontId="44" fillId="0" borderId="4" xfId="2" applyFont="1" applyBorder="1" applyAlignment="1">
      <alignment horizontal="center" vertical="center"/>
    </xf>
    <xf numFmtId="177" fontId="45" fillId="0" borderId="4" xfId="2" applyFont="1" applyBorder="1" applyAlignment="1">
      <alignment horizontal="center" vertical="center"/>
    </xf>
    <xf numFmtId="176" fontId="46" fillId="0" borderId="4" xfId="0" applyNumberFormat="1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177" fontId="48" fillId="0" borderId="4" xfId="2" applyFont="1" applyBorder="1" applyAlignment="1">
      <alignment horizontal="center" vertical="center"/>
    </xf>
    <xf numFmtId="0" fontId="46" fillId="0" borderId="4" xfId="0" applyFont="1" applyBorder="1" applyAlignment="1">
      <alignment horizontal="center" vertical="center"/>
    </xf>
    <xf numFmtId="49" fontId="46" fillId="0" borderId="4" xfId="0" applyNumberFormat="1" applyFont="1" applyBorder="1" applyAlignment="1">
      <alignment horizontal="center" vertical="center"/>
    </xf>
    <xf numFmtId="0" fontId="49" fillId="0" borderId="4" xfId="1" applyFont="1" applyBorder="1" applyAlignment="1">
      <alignment horizontal="center" vertical="center"/>
    </xf>
    <xf numFmtId="0" fontId="49" fillId="0" borderId="4" xfId="1" applyFont="1" applyBorder="1" applyAlignment="1">
      <alignment vertical="center"/>
    </xf>
    <xf numFmtId="16" fontId="46" fillId="0" borderId="4" xfId="1" applyNumberFormat="1" applyFont="1" applyBorder="1" applyAlignment="1">
      <alignment horizontal="center" vertical="center"/>
    </xf>
    <xf numFmtId="0" fontId="47" fillId="0" borderId="0" xfId="0" applyFont="1" applyAlignment="1">
      <alignment vertical="center"/>
    </xf>
  </cellXfs>
  <cellStyles count="4">
    <cellStyle name="常规" xfId="0" builtinId="0"/>
    <cellStyle name="常规 2" xfId="2" xr:uid="{26F752AB-FB77-49EA-AA10-9E0A611866D2}"/>
    <cellStyle name="常规_Sheet1" xfId="1" xr:uid="{FEDFABD3-F8BE-49F7-AC7D-00E01A032D3B}"/>
    <cellStyle name="一般_2005-03-01 Long Term Schedule-China-1" xfId="3" xr:uid="{F3EDCB84-5F2B-40E8-9FEA-D4EB84B7549D}"/>
  </cellStyles>
  <dxfs count="0"/>
  <tableStyles count="0" defaultTableStyle="TableStyleMedium2" defaultPivotStyle="PivotStyleLight16"/>
  <colors>
    <mruColors>
      <color rgb="FFFFFF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19883</xdr:rowOff>
    </xdr:from>
    <xdr:to>
      <xdr:col>1</xdr:col>
      <xdr:colOff>91440</xdr:colOff>
      <xdr:row>5</xdr:row>
      <xdr:rowOff>121921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C1CC49BD-FEE1-480E-80DF-12767264E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883"/>
          <a:ext cx="1943100" cy="1168838"/>
        </a:xfrm>
        <a:prstGeom prst="rect">
          <a:avLst/>
        </a:prstGeom>
        <a:ln w="127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10E12-31BF-436E-A3D1-26870F606986}">
  <dimension ref="A1:N117"/>
  <sheetViews>
    <sheetView tabSelected="1" zoomScaleNormal="100" workbookViewId="0">
      <selection activeCell="L30" sqref="L30"/>
    </sheetView>
  </sheetViews>
  <sheetFormatPr defaultColWidth="9" defaultRowHeight="14.4" x14ac:dyDescent="0.25"/>
  <cols>
    <col min="1" max="1" width="27" style="1" customWidth="1"/>
    <col min="2" max="2" width="18.6640625" style="2" customWidth="1"/>
    <col min="3" max="3" width="15.44140625" style="2" customWidth="1"/>
    <col min="4" max="4" width="54.88671875" style="70" customWidth="1"/>
    <col min="5" max="5" width="9.44140625" style="18" customWidth="1"/>
    <col min="6" max="7" width="7.44140625" style="18" customWidth="1"/>
    <col min="8" max="9" width="16.77734375" style="18" customWidth="1"/>
    <col min="10" max="12" width="16.77734375" customWidth="1"/>
    <col min="13" max="13" width="13.88671875" customWidth="1"/>
  </cols>
  <sheetData>
    <row r="1" spans="1:11" ht="14.4" customHeight="1" x14ac:dyDescent="0.25">
      <c r="C1" s="104" t="s">
        <v>163</v>
      </c>
      <c r="D1" s="104"/>
      <c r="E1" s="104"/>
      <c r="F1" s="104"/>
      <c r="G1" s="104"/>
      <c r="H1" s="104"/>
      <c r="I1" s="104"/>
    </row>
    <row r="2" spans="1:11" ht="17.399999999999999" customHeight="1" x14ac:dyDescent="0.25">
      <c r="B2" s="3" t="s">
        <v>0</v>
      </c>
      <c r="C2" s="104"/>
      <c r="D2" s="104"/>
      <c r="E2" s="104"/>
      <c r="F2" s="104"/>
      <c r="G2" s="104"/>
      <c r="H2" s="104"/>
      <c r="I2" s="104"/>
    </row>
    <row r="3" spans="1:11" ht="17.399999999999999" customHeight="1" x14ac:dyDescent="0.25">
      <c r="B3" s="3" t="s">
        <v>1</v>
      </c>
      <c r="C3" s="104"/>
      <c r="D3" s="104"/>
      <c r="E3" s="104"/>
      <c r="F3" s="104"/>
      <c r="G3" s="104"/>
      <c r="H3" s="104"/>
      <c r="I3" s="104"/>
    </row>
    <row r="4" spans="1:11" ht="17.399999999999999" x14ac:dyDescent="0.25">
      <c r="B4" s="3" t="s">
        <v>2</v>
      </c>
      <c r="C4" s="105" t="s">
        <v>3</v>
      </c>
      <c r="D4" s="105"/>
      <c r="E4" s="105"/>
      <c r="F4" s="105"/>
      <c r="G4" s="105"/>
      <c r="H4" s="105"/>
      <c r="I4" s="105"/>
    </row>
    <row r="5" spans="1:11" ht="17.399999999999999" x14ac:dyDescent="0.25">
      <c r="B5" s="3" t="s">
        <v>4</v>
      </c>
      <c r="C5" s="106" t="s">
        <v>5</v>
      </c>
      <c r="D5" s="106"/>
      <c r="E5" s="106"/>
      <c r="F5" s="106"/>
      <c r="G5" s="106"/>
      <c r="H5" s="106"/>
      <c r="I5" s="106"/>
    </row>
    <row r="6" spans="1:11" x14ac:dyDescent="0.25">
      <c r="C6" s="107" t="s">
        <v>6</v>
      </c>
      <c r="D6" s="107"/>
      <c r="E6" s="107"/>
      <c r="F6" s="107"/>
      <c r="G6" s="107"/>
      <c r="H6" s="107"/>
      <c r="I6" s="107"/>
    </row>
    <row r="7" spans="1:11" ht="15.6" x14ac:dyDescent="0.25">
      <c r="C7" s="4"/>
      <c r="D7" s="4"/>
      <c r="E7" s="4"/>
      <c r="F7" s="4"/>
      <c r="G7" s="4"/>
      <c r="H7" s="4"/>
      <c r="I7" s="4"/>
    </row>
    <row r="8" spans="1:11" ht="15.6" x14ac:dyDescent="0.25">
      <c r="A8" s="108" t="s">
        <v>7</v>
      </c>
      <c r="B8" s="109"/>
      <c r="C8" s="109"/>
      <c r="D8" s="109"/>
      <c r="E8" s="109"/>
      <c r="F8" s="109"/>
      <c r="G8" s="109"/>
      <c r="H8" s="109"/>
      <c r="I8" s="110"/>
    </row>
    <row r="9" spans="1:11" x14ac:dyDescent="0.25">
      <c r="A9" s="92" t="s">
        <v>8</v>
      </c>
      <c r="B9" s="93"/>
      <c r="C9" s="93"/>
      <c r="D9" s="93"/>
      <c r="E9" s="93"/>
      <c r="F9" s="93"/>
      <c r="G9" s="93"/>
      <c r="H9" s="93"/>
      <c r="I9" s="94"/>
    </row>
    <row r="10" spans="1:11" x14ac:dyDescent="0.25">
      <c r="A10" s="5" t="s">
        <v>9</v>
      </c>
      <c r="B10" s="6" t="s">
        <v>10</v>
      </c>
      <c r="C10" s="7" t="s">
        <v>11</v>
      </c>
      <c r="D10" s="8" t="s">
        <v>12</v>
      </c>
      <c r="E10" s="6" t="s">
        <v>13</v>
      </c>
      <c r="F10" s="9" t="s">
        <v>14</v>
      </c>
      <c r="G10" s="9" t="s">
        <v>15</v>
      </c>
      <c r="H10" s="9" t="s">
        <v>16</v>
      </c>
      <c r="I10" s="9" t="s">
        <v>17</v>
      </c>
      <c r="J10" s="9" t="s">
        <v>17</v>
      </c>
    </row>
    <row r="11" spans="1:11" x14ac:dyDescent="0.25">
      <c r="A11" s="5" t="s">
        <v>18</v>
      </c>
      <c r="B11" s="9" t="s">
        <v>19</v>
      </c>
      <c r="C11" s="7" t="s">
        <v>20</v>
      </c>
      <c r="D11" s="10"/>
      <c r="E11" s="5" t="s">
        <v>21</v>
      </c>
      <c r="F11" s="5"/>
      <c r="G11" s="5"/>
      <c r="H11" s="5" t="s">
        <v>22</v>
      </c>
      <c r="I11" s="5" t="s">
        <v>23</v>
      </c>
      <c r="J11" s="5" t="s">
        <v>24</v>
      </c>
    </row>
    <row r="12" spans="1:11" s="16" customFormat="1" ht="15.6" x14ac:dyDescent="0.25">
      <c r="A12" s="11" t="s">
        <v>27</v>
      </c>
      <c r="B12" s="12" t="s">
        <v>28</v>
      </c>
      <c r="C12" s="17" t="s">
        <v>29</v>
      </c>
      <c r="D12" s="12"/>
      <c r="E12" s="13" t="s">
        <v>26</v>
      </c>
      <c r="F12" s="14">
        <f t="shared" ref="F12" si="0">H12-4</f>
        <v>46293</v>
      </c>
      <c r="G12" s="14">
        <f t="shared" ref="G12" si="1">H12-1</f>
        <v>46296</v>
      </c>
      <c r="H12" s="15">
        <v>46297</v>
      </c>
      <c r="I12" s="14">
        <f t="shared" ref="I12" si="2">H12+5</f>
        <v>46302</v>
      </c>
      <c r="J12" s="14">
        <f t="shared" ref="J12" si="3">I12+3</f>
        <v>46305</v>
      </c>
      <c r="K12" s="89" t="s">
        <v>206</v>
      </c>
    </row>
    <row r="13" spans="1:11" s="34" customFormat="1" x14ac:dyDescent="0.25">
      <c r="A13" s="11" t="s">
        <v>25</v>
      </c>
      <c r="B13" s="11" t="s">
        <v>30</v>
      </c>
      <c r="C13" s="17">
        <v>84631</v>
      </c>
      <c r="D13" s="69"/>
      <c r="E13" s="13" t="s">
        <v>26</v>
      </c>
      <c r="F13" s="14">
        <f t="shared" ref="F13" si="4">H13-4</f>
        <v>46300</v>
      </c>
      <c r="G13" s="14">
        <f t="shared" ref="G13" si="5">H13-1</f>
        <v>46303</v>
      </c>
      <c r="H13" s="15">
        <v>46304</v>
      </c>
      <c r="I13" s="14">
        <v>46311</v>
      </c>
      <c r="J13" s="14">
        <v>46309</v>
      </c>
    </row>
    <row r="14" spans="1:11" s="16" customFormat="1" ht="15.6" x14ac:dyDescent="0.25">
      <c r="A14" s="11" t="s">
        <v>27</v>
      </c>
      <c r="B14" s="12" t="s">
        <v>164</v>
      </c>
      <c r="C14" s="17" t="s">
        <v>166</v>
      </c>
      <c r="D14" s="12"/>
      <c r="E14" s="13" t="s">
        <v>26</v>
      </c>
      <c r="F14" s="14">
        <f t="shared" ref="F14:F16" si="6">H14-4</f>
        <v>46307</v>
      </c>
      <c r="G14" s="14">
        <f t="shared" ref="G14:G16" si="7">H14-1</f>
        <v>46310</v>
      </c>
      <c r="H14" s="15">
        <v>46311</v>
      </c>
      <c r="I14" s="14">
        <f t="shared" ref="I14:I16" si="8">H14+5</f>
        <v>46316</v>
      </c>
      <c r="J14" s="14">
        <f t="shared" ref="J14:J16" si="9">I14+3</f>
        <v>46319</v>
      </c>
      <c r="K14" s="89" t="s">
        <v>204</v>
      </c>
    </row>
    <row r="15" spans="1:11" s="16" customFormat="1" ht="15.6" x14ac:dyDescent="0.25">
      <c r="A15" s="11" t="s">
        <v>25</v>
      </c>
      <c r="B15" s="12" t="s">
        <v>203</v>
      </c>
      <c r="C15" s="17">
        <v>84633</v>
      </c>
      <c r="D15" s="12"/>
      <c r="E15" s="13" t="s">
        <v>26</v>
      </c>
      <c r="F15" s="14">
        <f t="shared" si="6"/>
        <v>46314</v>
      </c>
      <c r="G15" s="14">
        <f t="shared" si="7"/>
        <v>46317</v>
      </c>
      <c r="H15" s="15">
        <v>46318</v>
      </c>
      <c r="I15" s="14">
        <f t="shared" si="8"/>
        <v>46323</v>
      </c>
      <c r="J15" s="14">
        <f t="shared" si="9"/>
        <v>46326</v>
      </c>
      <c r="K15" s="78"/>
    </row>
    <row r="16" spans="1:11" s="16" customFormat="1" ht="15.6" x14ac:dyDescent="0.25">
      <c r="A16" s="11" t="s">
        <v>27</v>
      </c>
      <c r="B16" s="12" t="s">
        <v>165</v>
      </c>
      <c r="C16" s="17" t="s">
        <v>167</v>
      </c>
      <c r="D16" s="12"/>
      <c r="E16" s="13" t="s">
        <v>26</v>
      </c>
      <c r="F16" s="14">
        <f t="shared" si="6"/>
        <v>46321</v>
      </c>
      <c r="G16" s="14">
        <f t="shared" si="7"/>
        <v>46324</v>
      </c>
      <c r="H16" s="15">
        <v>46325</v>
      </c>
      <c r="I16" s="14">
        <f t="shared" si="8"/>
        <v>46330</v>
      </c>
      <c r="J16" s="14">
        <f t="shared" si="9"/>
        <v>46333</v>
      </c>
      <c r="K16" s="89" t="s">
        <v>205</v>
      </c>
    </row>
    <row r="17" spans="1:13" ht="15.6" x14ac:dyDescent="0.25">
      <c r="A17" s="101" t="s">
        <v>31</v>
      </c>
      <c r="B17" s="102"/>
      <c r="C17" s="102"/>
      <c r="D17" s="102"/>
      <c r="E17" s="102"/>
      <c r="F17" s="102"/>
      <c r="G17" s="102"/>
      <c r="H17" s="102"/>
      <c r="I17" s="103"/>
    </row>
    <row r="18" spans="1:13" x14ac:dyDescent="0.25">
      <c r="A18" s="92" t="s">
        <v>32</v>
      </c>
      <c r="B18" s="93"/>
      <c r="C18" s="93"/>
      <c r="D18" s="93"/>
      <c r="E18" s="93"/>
      <c r="F18" s="93"/>
      <c r="G18" s="93"/>
      <c r="H18" s="93"/>
      <c r="I18" s="94"/>
    </row>
    <row r="19" spans="1:13" x14ac:dyDescent="0.25">
      <c r="A19" s="5" t="s">
        <v>9</v>
      </c>
      <c r="B19" s="9" t="s">
        <v>10</v>
      </c>
      <c r="C19" s="7" t="s">
        <v>33</v>
      </c>
      <c r="D19" s="8" t="s">
        <v>12</v>
      </c>
      <c r="E19" s="6" t="s">
        <v>13</v>
      </c>
      <c r="F19" s="9" t="s">
        <v>14</v>
      </c>
      <c r="G19" s="9" t="s">
        <v>15</v>
      </c>
      <c r="H19" s="9" t="s">
        <v>16</v>
      </c>
      <c r="I19" s="9" t="s">
        <v>34</v>
      </c>
      <c r="J19" s="9" t="s">
        <v>17</v>
      </c>
      <c r="K19" s="9" t="s">
        <v>17</v>
      </c>
    </row>
    <row r="20" spans="1:13" x14ac:dyDescent="0.25">
      <c r="A20" s="5" t="s">
        <v>18</v>
      </c>
      <c r="B20" s="9" t="s">
        <v>35</v>
      </c>
      <c r="C20" s="7" t="s">
        <v>20</v>
      </c>
      <c r="D20" s="10"/>
      <c r="E20" s="5" t="s">
        <v>21</v>
      </c>
      <c r="F20" s="5"/>
      <c r="G20" s="5"/>
      <c r="H20" s="5" t="s">
        <v>22</v>
      </c>
      <c r="I20" s="5" t="s">
        <v>36</v>
      </c>
      <c r="J20" s="5" t="s">
        <v>23</v>
      </c>
      <c r="K20" s="9" t="s">
        <v>24</v>
      </c>
    </row>
    <row r="21" spans="1:13" s="125" customFormat="1" x14ac:dyDescent="0.25">
      <c r="A21" s="122" t="s">
        <v>207</v>
      </c>
      <c r="B21" s="122" t="s">
        <v>210</v>
      </c>
      <c r="C21" s="121" t="s">
        <v>211</v>
      </c>
      <c r="D21" s="123"/>
      <c r="E21" s="120" t="s">
        <v>212</v>
      </c>
      <c r="F21" s="117">
        <f>H21-4</f>
        <v>46316</v>
      </c>
      <c r="G21" s="117">
        <f>H21-1</f>
        <v>46319</v>
      </c>
      <c r="H21" s="124">
        <v>46320</v>
      </c>
      <c r="I21" s="117">
        <f>H21+3</f>
        <v>46323</v>
      </c>
      <c r="J21" s="117">
        <f t="shared" ref="J21:K21" si="10">I21+2</f>
        <v>46325</v>
      </c>
      <c r="K21" s="117">
        <f t="shared" si="10"/>
        <v>46327</v>
      </c>
    </row>
    <row r="22" spans="1:13" s="18" customFormat="1" ht="15.6" x14ac:dyDescent="0.25">
      <c r="A22" s="95" t="s">
        <v>38</v>
      </c>
      <c r="B22" s="96"/>
      <c r="C22" s="96"/>
      <c r="D22" s="96"/>
      <c r="E22" s="96"/>
      <c r="F22" s="96"/>
      <c r="G22" s="96"/>
      <c r="H22" s="96"/>
      <c r="I22" s="97"/>
    </row>
    <row r="23" spans="1:13" s="18" customFormat="1" x14ac:dyDescent="0.25">
      <c r="A23" s="98" t="s">
        <v>39</v>
      </c>
      <c r="B23" s="99"/>
      <c r="C23" s="99"/>
      <c r="D23" s="99"/>
      <c r="E23" s="99"/>
      <c r="F23" s="99"/>
      <c r="G23" s="99"/>
      <c r="H23" s="99"/>
      <c r="I23" s="100"/>
    </row>
    <row r="24" spans="1:13" s="18" customFormat="1" x14ac:dyDescent="0.25">
      <c r="A24" s="19" t="s">
        <v>9</v>
      </c>
      <c r="B24" s="20" t="s">
        <v>10</v>
      </c>
      <c r="C24" s="21" t="s">
        <v>33</v>
      </c>
      <c r="D24" s="22" t="s">
        <v>12</v>
      </c>
      <c r="E24" s="20" t="s">
        <v>13</v>
      </c>
      <c r="F24" s="23" t="s">
        <v>14</v>
      </c>
      <c r="G24" s="23" t="s">
        <v>15</v>
      </c>
      <c r="H24" s="23" t="s">
        <v>16</v>
      </c>
      <c r="I24" s="23" t="s">
        <v>40</v>
      </c>
    </row>
    <row r="25" spans="1:13" s="18" customFormat="1" x14ac:dyDescent="0.25">
      <c r="A25" s="5" t="s">
        <v>18</v>
      </c>
      <c r="B25" s="23" t="s">
        <v>19</v>
      </c>
      <c r="C25" s="21" t="s">
        <v>20</v>
      </c>
      <c r="D25" s="10"/>
      <c r="E25" s="19" t="s">
        <v>21</v>
      </c>
      <c r="F25" s="19"/>
      <c r="G25" s="19"/>
      <c r="H25" s="19" t="s">
        <v>22</v>
      </c>
      <c r="I25" s="19" t="s">
        <v>41</v>
      </c>
    </row>
    <row r="26" spans="1:13" s="79" customFormat="1" x14ac:dyDescent="0.25">
      <c r="A26" s="115" t="s">
        <v>37</v>
      </c>
      <c r="B26" s="115"/>
      <c r="C26" s="115"/>
      <c r="D26" s="115"/>
      <c r="E26" s="115"/>
      <c r="F26" s="115"/>
      <c r="G26" s="115"/>
      <c r="H26" s="115"/>
      <c r="I26" s="115"/>
    </row>
    <row r="27" spans="1:13" s="118" customFormat="1" x14ac:dyDescent="0.25">
      <c r="A27" s="119" t="s">
        <v>207</v>
      </c>
      <c r="B27" s="119" t="s">
        <v>43</v>
      </c>
      <c r="C27" s="121" t="s">
        <v>209</v>
      </c>
      <c r="D27" s="116"/>
      <c r="E27" s="120" t="s">
        <v>44</v>
      </c>
      <c r="F27" s="117">
        <f t="shared" ref="F27" si="11">H27-4</f>
        <v>46304</v>
      </c>
      <c r="G27" s="117">
        <f t="shared" ref="G27" si="12">H27-2</f>
        <v>46306</v>
      </c>
      <c r="H27" s="117">
        <v>46308</v>
      </c>
      <c r="I27" s="117">
        <f t="shared" ref="I27:I30" si="13">H27+5</f>
        <v>46313</v>
      </c>
    </row>
    <row r="28" spans="1:13" s="79" customFormat="1" x14ac:dyDescent="0.25">
      <c r="A28" s="77" t="s">
        <v>51</v>
      </c>
      <c r="B28" s="77" t="s">
        <v>160</v>
      </c>
      <c r="C28" s="33" t="s">
        <v>161</v>
      </c>
      <c r="D28" s="77"/>
      <c r="E28" s="13" t="s">
        <v>44</v>
      </c>
      <c r="F28" s="14">
        <f t="shared" ref="F28:F30" si="14">H28-4</f>
        <v>46308</v>
      </c>
      <c r="G28" s="14">
        <f t="shared" ref="G28:G30" si="15">H28-2</f>
        <v>46310</v>
      </c>
      <c r="H28" s="14">
        <v>46312</v>
      </c>
      <c r="I28" s="14">
        <f t="shared" si="13"/>
        <v>46317</v>
      </c>
    </row>
    <row r="29" spans="1:13" s="79" customFormat="1" x14ac:dyDescent="0.25">
      <c r="A29" s="119" t="s">
        <v>208</v>
      </c>
      <c r="B29" s="77"/>
      <c r="C29" s="33"/>
      <c r="D29" s="77"/>
      <c r="E29" s="13" t="s">
        <v>44</v>
      </c>
      <c r="F29" s="14">
        <f t="shared" si="14"/>
        <v>46315</v>
      </c>
      <c r="G29" s="14">
        <f t="shared" si="15"/>
        <v>46317</v>
      </c>
      <c r="H29" s="14">
        <v>46319</v>
      </c>
      <c r="I29" s="14">
        <f t="shared" si="13"/>
        <v>46324</v>
      </c>
    </row>
    <row r="30" spans="1:13" s="79" customFormat="1" x14ac:dyDescent="0.25">
      <c r="A30" s="77" t="s">
        <v>51</v>
      </c>
      <c r="B30" s="77" t="s">
        <v>116</v>
      </c>
      <c r="C30" s="33" t="s">
        <v>162</v>
      </c>
      <c r="D30" s="77"/>
      <c r="E30" s="13" t="s">
        <v>44</v>
      </c>
      <c r="F30" s="14">
        <f t="shared" si="14"/>
        <v>46322</v>
      </c>
      <c r="G30" s="14">
        <f t="shared" si="15"/>
        <v>46324</v>
      </c>
      <c r="H30" s="14">
        <v>46326</v>
      </c>
      <c r="I30" s="14">
        <f t="shared" si="13"/>
        <v>46331</v>
      </c>
    </row>
    <row r="31" spans="1:13" s="28" customFormat="1" ht="15.6" x14ac:dyDescent="0.25">
      <c r="A31" s="90" t="s">
        <v>47</v>
      </c>
      <c r="B31" s="90"/>
      <c r="C31" s="90"/>
      <c r="D31" s="90"/>
      <c r="E31" s="90"/>
      <c r="F31" s="90"/>
      <c r="G31" s="90"/>
      <c r="H31" s="90"/>
      <c r="I31" s="90"/>
      <c r="J31" s="27"/>
      <c r="K31" s="27"/>
    </row>
    <row r="32" spans="1:13" s="29" customFormat="1" ht="14.25" customHeight="1" x14ac:dyDescent="0.25">
      <c r="A32" s="91" t="s">
        <v>48</v>
      </c>
      <c r="B32" s="91"/>
      <c r="C32" s="91"/>
      <c r="D32" s="91"/>
      <c r="E32" s="91"/>
      <c r="F32" s="91"/>
      <c r="G32" s="91"/>
      <c r="H32" s="91"/>
      <c r="I32" s="91"/>
      <c r="J32"/>
      <c r="K32"/>
      <c r="L32"/>
      <c r="M32"/>
    </row>
    <row r="33" spans="1:14" s="29" customFormat="1" ht="14.25" customHeight="1" x14ac:dyDescent="0.25">
      <c r="A33" s="5" t="s">
        <v>9</v>
      </c>
      <c r="B33" s="6" t="s">
        <v>10</v>
      </c>
      <c r="C33" s="30" t="s">
        <v>33</v>
      </c>
      <c r="D33" s="8" t="s">
        <v>12</v>
      </c>
      <c r="E33" s="6" t="s">
        <v>13</v>
      </c>
      <c r="F33" s="9" t="s">
        <v>14</v>
      </c>
      <c r="G33" s="9" t="s">
        <v>15</v>
      </c>
      <c r="H33" s="9" t="s">
        <v>16</v>
      </c>
      <c r="I33" s="9" t="s">
        <v>34</v>
      </c>
      <c r="J33" s="31"/>
      <c r="K33"/>
      <c r="L33"/>
    </row>
    <row r="34" spans="1:14" s="29" customFormat="1" ht="14.25" customHeight="1" x14ac:dyDescent="0.25">
      <c r="A34" s="5" t="s">
        <v>49</v>
      </c>
      <c r="B34" s="9" t="s">
        <v>19</v>
      </c>
      <c r="C34" s="30" t="s">
        <v>20</v>
      </c>
      <c r="D34" s="10"/>
      <c r="E34" s="5" t="s">
        <v>21</v>
      </c>
      <c r="F34" s="5"/>
      <c r="G34" s="5"/>
      <c r="H34" s="5" t="s">
        <v>22</v>
      </c>
      <c r="I34" s="5" t="s">
        <v>50</v>
      </c>
      <c r="J34" s="32"/>
      <c r="K34"/>
      <c r="L34"/>
    </row>
    <row r="35" spans="1:14" s="16" customFormat="1" x14ac:dyDescent="0.25">
      <c r="A35" s="77" t="s">
        <v>42</v>
      </c>
      <c r="B35" s="77" t="s">
        <v>45</v>
      </c>
      <c r="C35" s="13" t="s">
        <v>46</v>
      </c>
      <c r="D35" s="88"/>
      <c r="E35" s="13" t="s">
        <v>44</v>
      </c>
      <c r="F35" s="14">
        <f>H35-4</f>
        <v>46289</v>
      </c>
      <c r="G35" s="14">
        <f>H35-2</f>
        <v>46291</v>
      </c>
      <c r="H35" s="14">
        <v>46293</v>
      </c>
      <c r="I35" s="14">
        <f>H35+5</f>
        <v>46298</v>
      </c>
    </row>
    <row r="36" spans="1:14" s="2" customFormat="1" ht="16.2" customHeight="1" x14ac:dyDescent="0.25">
      <c r="A36" s="35" t="s">
        <v>157</v>
      </c>
      <c r="B36" s="75" t="s">
        <v>174</v>
      </c>
      <c r="C36" s="26" t="s">
        <v>168</v>
      </c>
      <c r="D36" s="76"/>
      <c r="E36" s="24" t="s">
        <v>53</v>
      </c>
      <c r="F36" s="25">
        <f t="shared" ref="F36:F39" si="16">H36-4</f>
        <v>46296</v>
      </c>
      <c r="G36" s="25">
        <f t="shared" ref="G36:G39" si="17">H36-1</f>
        <v>46299</v>
      </c>
      <c r="H36" s="15">
        <v>46300</v>
      </c>
      <c r="I36" s="25">
        <f t="shared" ref="I36:I39" si="18">H36+5</f>
        <v>46305</v>
      </c>
    </row>
    <row r="37" spans="1:14" s="2" customFormat="1" ht="16.2" customHeight="1" x14ac:dyDescent="0.25">
      <c r="A37" s="35" t="s">
        <v>42</v>
      </c>
      <c r="B37" s="75" t="s">
        <v>175</v>
      </c>
      <c r="C37" s="26" t="s">
        <v>170</v>
      </c>
      <c r="D37" s="76"/>
      <c r="E37" s="24" t="s">
        <v>53</v>
      </c>
      <c r="F37" s="25">
        <f t="shared" si="16"/>
        <v>46303</v>
      </c>
      <c r="G37" s="25">
        <f t="shared" si="17"/>
        <v>46306</v>
      </c>
      <c r="H37" s="15">
        <v>46307</v>
      </c>
      <c r="I37" s="25">
        <f t="shared" si="18"/>
        <v>46312</v>
      </c>
    </row>
    <row r="38" spans="1:14" s="2" customFormat="1" ht="16.2" customHeight="1" x14ac:dyDescent="0.25">
      <c r="A38" s="35" t="s">
        <v>157</v>
      </c>
      <c r="B38" s="75" t="s">
        <v>176</v>
      </c>
      <c r="C38" s="26" t="s">
        <v>169</v>
      </c>
      <c r="D38" s="76"/>
      <c r="E38" s="24" t="s">
        <v>53</v>
      </c>
      <c r="F38" s="25">
        <f t="shared" si="16"/>
        <v>46310</v>
      </c>
      <c r="G38" s="25">
        <f t="shared" si="17"/>
        <v>46313</v>
      </c>
      <c r="H38" s="15">
        <v>46314</v>
      </c>
      <c r="I38" s="25">
        <f t="shared" si="18"/>
        <v>46319</v>
      </c>
    </row>
    <row r="39" spans="1:14" s="2" customFormat="1" ht="16.2" customHeight="1" x14ac:dyDescent="0.25">
      <c r="A39" s="35" t="s">
        <v>42</v>
      </c>
      <c r="B39" s="75" t="s">
        <v>177</v>
      </c>
      <c r="C39" s="26" t="s">
        <v>171</v>
      </c>
      <c r="D39" s="76"/>
      <c r="E39" s="24" t="s">
        <v>53</v>
      </c>
      <c r="F39" s="25">
        <f t="shared" si="16"/>
        <v>46317</v>
      </c>
      <c r="G39" s="25">
        <f t="shared" si="17"/>
        <v>46320</v>
      </c>
      <c r="H39" s="15">
        <v>46321</v>
      </c>
      <c r="I39" s="25">
        <f t="shared" si="18"/>
        <v>46326</v>
      </c>
    </row>
    <row r="40" spans="1:14" s="40" customFormat="1" ht="15.6" x14ac:dyDescent="0.25">
      <c r="A40" s="36" t="s">
        <v>56</v>
      </c>
      <c r="B40" s="37"/>
      <c r="C40" s="38"/>
      <c r="D40" s="38"/>
      <c r="E40" s="38"/>
      <c r="F40" s="38"/>
      <c r="G40" s="38"/>
      <c r="H40" s="38"/>
      <c r="I40" s="39"/>
      <c r="L40" s="41"/>
      <c r="M40" s="41"/>
      <c r="N40" s="41"/>
    </row>
    <row r="41" spans="1:14" x14ac:dyDescent="0.25">
      <c r="A41" s="111" t="s">
        <v>57</v>
      </c>
      <c r="B41" s="111"/>
      <c r="C41" s="111"/>
      <c r="D41" s="111"/>
      <c r="E41" s="111"/>
      <c r="F41" s="111"/>
      <c r="G41" s="111"/>
      <c r="H41" s="111"/>
      <c r="I41" s="111"/>
      <c r="J41" s="42"/>
      <c r="K41" s="42"/>
      <c r="L41" s="42"/>
      <c r="M41" s="42"/>
    </row>
    <row r="42" spans="1:14" x14ac:dyDescent="0.25">
      <c r="A42" s="19" t="s">
        <v>9</v>
      </c>
      <c r="B42" s="20" t="s">
        <v>10</v>
      </c>
      <c r="C42" s="21" t="s">
        <v>33</v>
      </c>
      <c r="D42" s="22" t="s">
        <v>12</v>
      </c>
      <c r="E42" s="20" t="s">
        <v>13</v>
      </c>
      <c r="F42" s="23" t="s">
        <v>14</v>
      </c>
      <c r="G42" s="23" t="s">
        <v>15</v>
      </c>
      <c r="H42" s="23" t="s">
        <v>58</v>
      </c>
      <c r="I42" s="23" t="s">
        <v>34</v>
      </c>
      <c r="J42" s="23" t="s">
        <v>34</v>
      </c>
      <c r="K42" s="42"/>
      <c r="L42" s="42"/>
      <c r="M42" s="42"/>
    </row>
    <row r="43" spans="1:14" x14ac:dyDescent="0.25">
      <c r="A43" s="19" t="s">
        <v>18</v>
      </c>
      <c r="B43" s="23" t="s">
        <v>19</v>
      </c>
      <c r="C43" s="21" t="s">
        <v>20</v>
      </c>
      <c r="D43" s="43"/>
      <c r="E43" s="23" t="s">
        <v>21</v>
      </c>
      <c r="F43" s="19"/>
      <c r="G43" s="19"/>
      <c r="H43" s="19" t="s">
        <v>22</v>
      </c>
      <c r="I43" s="19" t="s">
        <v>59</v>
      </c>
      <c r="J43" s="19" t="s">
        <v>60</v>
      </c>
      <c r="K43" s="42"/>
      <c r="L43" s="42"/>
      <c r="M43" s="42"/>
    </row>
    <row r="44" spans="1:14" ht="16.2" customHeight="1" x14ac:dyDescent="0.25">
      <c r="A44" s="44" t="s">
        <v>64</v>
      </c>
      <c r="B44" s="35" t="s">
        <v>65</v>
      </c>
      <c r="C44" s="26" t="s">
        <v>66</v>
      </c>
      <c r="D44" s="45"/>
      <c r="E44" s="24" t="s">
        <v>62</v>
      </c>
      <c r="F44" s="25">
        <f t="shared" ref="F44:F45" si="19">SUM(H44-4)</f>
        <v>46289</v>
      </c>
      <c r="G44" s="25">
        <f t="shared" ref="G44:G45" si="20">H44-2</f>
        <v>46291</v>
      </c>
      <c r="H44" s="15">
        <v>46293</v>
      </c>
      <c r="I44" s="25">
        <f>H44+8</f>
        <v>46301</v>
      </c>
      <c r="J44" s="25">
        <f t="shared" ref="J44:J45" si="21">I44+2</f>
        <v>46303</v>
      </c>
    </row>
    <row r="45" spans="1:14" ht="16.2" customHeight="1" x14ac:dyDescent="0.25">
      <c r="A45" s="44" t="s">
        <v>67</v>
      </c>
      <c r="B45" s="35" t="s">
        <v>68</v>
      </c>
      <c r="C45" s="24" t="s">
        <v>69</v>
      </c>
      <c r="D45" s="45"/>
      <c r="E45" s="24" t="s">
        <v>62</v>
      </c>
      <c r="F45" s="25">
        <f t="shared" si="19"/>
        <v>46296</v>
      </c>
      <c r="G45" s="25">
        <f t="shared" si="20"/>
        <v>46298</v>
      </c>
      <c r="H45" s="15">
        <v>46300</v>
      </c>
      <c r="I45" s="25">
        <f>H45+8</f>
        <v>46308</v>
      </c>
      <c r="J45" s="25">
        <f t="shared" si="21"/>
        <v>46310</v>
      </c>
    </row>
    <row r="46" spans="1:14" ht="16.2" customHeight="1" x14ac:dyDescent="0.25">
      <c r="A46" s="44" t="s">
        <v>70</v>
      </c>
      <c r="B46" s="35" t="s">
        <v>71</v>
      </c>
      <c r="C46" s="26" t="s">
        <v>72</v>
      </c>
      <c r="D46" s="45"/>
      <c r="E46" s="24" t="s">
        <v>62</v>
      </c>
      <c r="F46" s="25">
        <f t="shared" ref="F46" si="22">SUM(H46-4)</f>
        <v>46303</v>
      </c>
      <c r="G46" s="25">
        <f t="shared" ref="G46" si="23">H46-2</f>
        <v>46305</v>
      </c>
      <c r="H46" s="15">
        <v>46307</v>
      </c>
      <c r="I46" s="25">
        <f t="shared" ref="I46:I48" si="24">H46+8</f>
        <v>46315</v>
      </c>
      <c r="J46" s="25">
        <f t="shared" ref="J46" si="25">I46+2</f>
        <v>46317</v>
      </c>
    </row>
    <row r="47" spans="1:14" ht="16.2" customHeight="1" x14ac:dyDescent="0.25">
      <c r="A47" s="44" t="s">
        <v>61</v>
      </c>
      <c r="B47" s="35" t="s">
        <v>172</v>
      </c>
      <c r="C47" s="24" t="s">
        <v>179</v>
      </c>
      <c r="D47" s="45"/>
      <c r="E47" s="24" t="s">
        <v>62</v>
      </c>
      <c r="F47" s="25">
        <f t="shared" ref="F47:F48" si="26">SUM(H47-4)</f>
        <v>46310</v>
      </c>
      <c r="G47" s="25">
        <f t="shared" ref="G47:G48" si="27">H47-2</f>
        <v>46312</v>
      </c>
      <c r="H47" s="15">
        <v>46314</v>
      </c>
      <c r="I47" s="25">
        <f t="shared" si="24"/>
        <v>46322</v>
      </c>
      <c r="J47" s="25">
        <f t="shared" ref="J47:J48" si="28">I47+2</f>
        <v>46324</v>
      </c>
    </row>
    <row r="48" spans="1:14" ht="16.2" customHeight="1" x14ac:dyDescent="0.25">
      <c r="A48" s="44" t="s">
        <v>63</v>
      </c>
      <c r="B48" s="35" t="s">
        <v>173</v>
      </c>
      <c r="C48" s="26" t="s">
        <v>178</v>
      </c>
      <c r="D48" s="45"/>
      <c r="E48" s="24" t="s">
        <v>62</v>
      </c>
      <c r="F48" s="25">
        <f t="shared" si="26"/>
        <v>46317</v>
      </c>
      <c r="G48" s="25">
        <f t="shared" si="27"/>
        <v>46319</v>
      </c>
      <c r="H48" s="15">
        <v>46321</v>
      </c>
      <c r="I48" s="25">
        <f t="shared" si="24"/>
        <v>46329</v>
      </c>
      <c r="J48" s="25">
        <f t="shared" si="28"/>
        <v>46331</v>
      </c>
    </row>
    <row r="49" spans="1:14" s="40" customFormat="1" ht="15.6" x14ac:dyDescent="0.25">
      <c r="A49" s="46" t="s">
        <v>73</v>
      </c>
      <c r="B49" s="47"/>
      <c r="C49" s="48"/>
      <c r="D49" s="48"/>
      <c r="E49" s="48"/>
      <c r="F49" s="48"/>
      <c r="G49" s="48"/>
      <c r="H49" s="48"/>
      <c r="I49" s="49"/>
      <c r="J49" s="50"/>
    </row>
    <row r="50" spans="1:14" s="42" customFormat="1" x14ac:dyDescent="0.25">
      <c r="A50" s="91" t="s">
        <v>74</v>
      </c>
      <c r="B50" s="91"/>
      <c r="C50" s="91"/>
      <c r="D50" s="91"/>
      <c r="E50" s="91"/>
      <c r="F50" s="91"/>
      <c r="G50" s="91"/>
      <c r="H50" s="91"/>
      <c r="I50" s="91"/>
    </row>
    <row r="51" spans="1:14" s="42" customFormat="1" x14ac:dyDescent="0.25">
      <c r="A51" s="51" t="s">
        <v>9</v>
      </c>
      <c r="B51" s="20" t="s">
        <v>10</v>
      </c>
      <c r="C51" s="21" t="s">
        <v>33</v>
      </c>
      <c r="D51" s="22" t="s">
        <v>12</v>
      </c>
      <c r="E51" s="20" t="s">
        <v>13</v>
      </c>
      <c r="F51" s="23" t="s">
        <v>14</v>
      </c>
      <c r="G51" s="23" t="s">
        <v>15</v>
      </c>
      <c r="H51" s="23" t="s">
        <v>16</v>
      </c>
      <c r="I51" s="23" t="s">
        <v>34</v>
      </c>
      <c r="J51" s="23" t="s">
        <v>34</v>
      </c>
      <c r="M51" s="29"/>
      <c r="N51" s="29"/>
    </row>
    <row r="52" spans="1:14" s="29" customFormat="1" x14ac:dyDescent="0.25">
      <c r="A52" s="51" t="s">
        <v>18</v>
      </c>
      <c r="B52" s="23" t="s">
        <v>19</v>
      </c>
      <c r="C52" s="21" t="s">
        <v>20</v>
      </c>
      <c r="D52" s="52"/>
      <c r="E52" s="23" t="s">
        <v>21</v>
      </c>
      <c r="F52" s="19"/>
      <c r="G52" s="19"/>
      <c r="H52" s="19" t="s">
        <v>22</v>
      </c>
      <c r="I52" s="19" t="s">
        <v>75</v>
      </c>
      <c r="J52" s="19" t="s">
        <v>60</v>
      </c>
    </row>
    <row r="53" spans="1:14" s="56" customFormat="1" x14ac:dyDescent="0.25">
      <c r="A53" s="11" t="s">
        <v>78</v>
      </c>
      <c r="B53" s="12" t="s">
        <v>52</v>
      </c>
      <c r="C53" s="13">
        <v>45612</v>
      </c>
      <c r="D53" s="54"/>
      <c r="E53" s="55" t="s">
        <v>77</v>
      </c>
      <c r="F53" s="55">
        <f t="shared" ref="F53" si="29">SUM(H53-4)</f>
        <v>46284</v>
      </c>
      <c r="G53" s="55">
        <f t="shared" ref="G53" si="30">H53-2</f>
        <v>46286</v>
      </c>
      <c r="H53" s="55">
        <v>46288</v>
      </c>
      <c r="I53" s="55">
        <f t="shared" ref="I53" si="31">H53+6</f>
        <v>46294</v>
      </c>
      <c r="J53" s="55">
        <f t="shared" ref="J53" si="32">I53+2</f>
        <v>46296</v>
      </c>
    </row>
    <row r="54" spans="1:14" s="56" customFormat="1" x14ac:dyDescent="0.25">
      <c r="A54" s="11" t="s">
        <v>79</v>
      </c>
      <c r="B54" s="12" t="s">
        <v>54</v>
      </c>
      <c r="C54" s="53" t="s">
        <v>80</v>
      </c>
      <c r="D54" s="54"/>
      <c r="E54" s="55" t="s">
        <v>77</v>
      </c>
      <c r="F54" s="55">
        <f>SUM(H54-4)</f>
        <v>46298</v>
      </c>
      <c r="G54" s="55">
        <f>H54-2</f>
        <v>46300</v>
      </c>
      <c r="H54" s="55">
        <v>46302</v>
      </c>
      <c r="I54" s="55">
        <f>H54+6</f>
        <v>46308</v>
      </c>
      <c r="J54" s="55">
        <f>I54+2</f>
        <v>46310</v>
      </c>
    </row>
    <row r="55" spans="1:14" s="56" customFormat="1" x14ac:dyDescent="0.25">
      <c r="A55" s="11" t="s">
        <v>76</v>
      </c>
      <c r="B55" s="12" t="s">
        <v>180</v>
      </c>
      <c r="C55" s="53">
        <v>67091</v>
      </c>
      <c r="D55" s="54"/>
      <c r="E55" s="55" t="s">
        <v>77</v>
      </c>
      <c r="F55" s="55">
        <f t="shared" ref="F55:F57" si="33">SUM(H55-4)</f>
        <v>46305</v>
      </c>
      <c r="G55" s="55">
        <f t="shared" ref="G55:G57" si="34">H55-2</f>
        <v>46307</v>
      </c>
      <c r="H55" s="55">
        <v>46309</v>
      </c>
      <c r="I55" s="55">
        <f t="shared" ref="I55:I57" si="35">H55+6</f>
        <v>46315</v>
      </c>
      <c r="J55" s="55">
        <f t="shared" ref="J55:J57" si="36">I55+2</f>
        <v>46317</v>
      </c>
    </row>
    <row r="56" spans="1:14" s="56" customFormat="1" x14ac:dyDescent="0.25">
      <c r="A56" s="11" t="s">
        <v>78</v>
      </c>
      <c r="B56" s="12" t="s">
        <v>54</v>
      </c>
      <c r="C56" s="13">
        <v>45613</v>
      </c>
      <c r="D56" s="54"/>
      <c r="E56" s="55" t="s">
        <v>77</v>
      </c>
      <c r="F56" s="55">
        <f t="shared" si="33"/>
        <v>46312</v>
      </c>
      <c r="G56" s="55">
        <f t="shared" si="34"/>
        <v>46314</v>
      </c>
      <c r="H56" s="55">
        <v>46316</v>
      </c>
      <c r="I56" s="55">
        <f t="shared" si="35"/>
        <v>46322</v>
      </c>
      <c r="J56" s="55">
        <f t="shared" si="36"/>
        <v>46324</v>
      </c>
    </row>
    <row r="57" spans="1:14" s="56" customFormat="1" x14ac:dyDescent="0.25">
      <c r="A57" s="11" t="s">
        <v>79</v>
      </c>
      <c r="B57" s="12" t="s">
        <v>55</v>
      </c>
      <c r="C57" s="53" t="s">
        <v>181</v>
      </c>
      <c r="D57" s="54"/>
      <c r="E57" s="55" t="s">
        <v>77</v>
      </c>
      <c r="F57" s="55">
        <f t="shared" si="33"/>
        <v>46319</v>
      </c>
      <c r="G57" s="55">
        <f t="shared" si="34"/>
        <v>46321</v>
      </c>
      <c r="H57" s="55">
        <v>46323</v>
      </c>
      <c r="I57" s="55">
        <f t="shared" si="35"/>
        <v>46329</v>
      </c>
      <c r="J57" s="55">
        <f t="shared" si="36"/>
        <v>46331</v>
      </c>
    </row>
    <row r="58" spans="1:14" s="42" customFormat="1" ht="15.6" x14ac:dyDescent="0.25">
      <c r="A58" s="112" t="s">
        <v>81</v>
      </c>
      <c r="B58" s="113"/>
      <c r="C58" s="113"/>
      <c r="D58" s="113"/>
      <c r="E58" s="113"/>
      <c r="F58" s="113"/>
      <c r="G58" s="113"/>
      <c r="H58" s="113"/>
      <c r="I58" s="114"/>
    </row>
    <row r="59" spans="1:14" s="42" customFormat="1" x14ac:dyDescent="0.25">
      <c r="A59" s="98" t="s">
        <v>82</v>
      </c>
      <c r="B59" s="99"/>
      <c r="C59" s="99"/>
      <c r="D59" s="99"/>
      <c r="E59" s="99"/>
      <c r="F59" s="99"/>
      <c r="G59" s="99"/>
      <c r="H59" s="99"/>
      <c r="I59" s="100"/>
    </row>
    <row r="60" spans="1:14" s="42" customFormat="1" x14ac:dyDescent="0.25">
      <c r="A60" s="19" t="s">
        <v>9</v>
      </c>
      <c r="B60" s="23" t="s">
        <v>10</v>
      </c>
      <c r="C60" s="21" t="s">
        <v>33</v>
      </c>
      <c r="D60" s="22" t="s">
        <v>12</v>
      </c>
      <c r="E60" s="20" t="s">
        <v>13</v>
      </c>
      <c r="F60" s="23" t="s">
        <v>14</v>
      </c>
      <c r="G60" s="23" t="s">
        <v>15</v>
      </c>
      <c r="H60" s="23" t="s">
        <v>58</v>
      </c>
      <c r="I60" s="23" t="s">
        <v>34</v>
      </c>
      <c r="J60" s="23" t="s">
        <v>40</v>
      </c>
      <c r="M60" s="29"/>
    </row>
    <row r="61" spans="1:14" x14ac:dyDescent="0.25">
      <c r="A61" s="19" t="s">
        <v>18</v>
      </c>
      <c r="B61" s="23" t="s">
        <v>19</v>
      </c>
      <c r="C61" s="21" t="s">
        <v>20</v>
      </c>
      <c r="D61" s="19"/>
      <c r="E61" s="19" t="s">
        <v>21</v>
      </c>
      <c r="F61" s="19"/>
      <c r="G61" s="19"/>
      <c r="H61" s="19" t="s">
        <v>22</v>
      </c>
      <c r="I61" s="19" t="s">
        <v>83</v>
      </c>
      <c r="J61" s="19" t="s">
        <v>84</v>
      </c>
      <c r="K61" s="29"/>
      <c r="L61" s="29"/>
      <c r="M61" s="29"/>
    </row>
    <row r="62" spans="1:14" s="87" customFormat="1" x14ac:dyDescent="0.25">
      <c r="A62" s="84" t="s">
        <v>158</v>
      </c>
      <c r="B62" s="85" t="s">
        <v>90</v>
      </c>
      <c r="C62" s="26" t="s">
        <v>159</v>
      </c>
      <c r="D62" s="57"/>
      <c r="E62" s="86" t="s">
        <v>87</v>
      </c>
      <c r="F62" s="25">
        <f>H62-4</f>
        <v>46287</v>
      </c>
      <c r="G62" s="25">
        <f>H62-1</f>
        <v>46290</v>
      </c>
      <c r="H62" s="25">
        <v>46291</v>
      </c>
      <c r="I62" s="25">
        <f>H62+13</f>
        <v>46304</v>
      </c>
      <c r="J62" s="25">
        <f>I62+4</f>
        <v>46308</v>
      </c>
      <c r="K62" s="29"/>
      <c r="L62" s="29"/>
      <c r="M62" s="29"/>
    </row>
    <row r="63" spans="1:14" s="34" customFormat="1" ht="15" customHeight="1" x14ac:dyDescent="0.25">
      <c r="A63" s="58" t="s">
        <v>85</v>
      </c>
      <c r="B63" s="59" t="s">
        <v>183</v>
      </c>
      <c r="C63" s="26" t="s">
        <v>188</v>
      </c>
      <c r="D63" s="57" t="s">
        <v>86</v>
      </c>
      <c r="E63" s="61" t="s">
        <v>87</v>
      </c>
      <c r="F63" s="14">
        <f t="shared" ref="F63:F67" si="37">H63-4</f>
        <v>46294</v>
      </c>
      <c r="G63" s="14">
        <f t="shared" ref="G63:G67" si="38">H63-1</f>
        <v>46297</v>
      </c>
      <c r="H63" s="14">
        <v>46298</v>
      </c>
      <c r="I63" s="14">
        <f t="shared" ref="I63:I67" si="39">H63+13</f>
        <v>46311</v>
      </c>
      <c r="J63" s="14">
        <f t="shared" ref="J63:J67" si="40">I63+4</f>
        <v>46315</v>
      </c>
      <c r="K63" s="62"/>
      <c r="L63" s="62"/>
      <c r="M63" s="62"/>
    </row>
    <row r="64" spans="1:14" s="34" customFormat="1" ht="15" customHeight="1" x14ac:dyDescent="0.25">
      <c r="A64" s="58" t="s">
        <v>182</v>
      </c>
      <c r="B64" s="59" t="s">
        <v>184</v>
      </c>
      <c r="C64" s="33" t="s">
        <v>192</v>
      </c>
      <c r="D64" s="60"/>
      <c r="E64" s="61" t="s">
        <v>87</v>
      </c>
      <c r="F64" s="14">
        <f t="shared" si="37"/>
        <v>46301</v>
      </c>
      <c r="G64" s="14">
        <f t="shared" si="38"/>
        <v>46304</v>
      </c>
      <c r="H64" s="14">
        <v>46305</v>
      </c>
      <c r="I64" s="14">
        <f t="shared" si="39"/>
        <v>46318</v>
      </c>
      <c r="J64" s="14">
        <f t="shared" si="40"/>
        <v>46322</v>
      </c>
      <c r="K64" s="62"/>
      <c r="L64" s="62"/>
      <c r="M64" s="62"/>
    </row>
    <row r="65" spans="1:14" s="34" customFormat="1" ht="15" customHeight="1" x14ac:dyDescent="0.25">
      <c r="A65" s="58" t="s">
        <v>88</v>
      </c>
      <c r="B65" s="59" t="s">
        <v>185</v>
      </c>
      <c r="C65" s="33" t="s">
        <v>190</v>
      </c>
      <c r="D65" s="60" t="s">
        <v>89</v>
      </c>
      <c r="E65" s="61" t="s">
        <v>87</v>
      </c>
      <c r="F65" s="14">
        <f t="shared" si="37"/>
        <v>46308</v>
      </c>
      <c r="G65" s="14">
        <f t="shared" si="38"/>
        <v>46311</v>
      </c>
      <c r="H65" s="14">
        <v>46312</v>
      </c>
      <c r="I65" s="14">
        <f t="shared" si="39"/>
        <v>46325</v>
      </c>
      <c r="J65" s="14">
        <f t="shared" si="40"/>
        <v>46329</v>
      </c>
      <c r="K65" s="62"/>
      <c r="L65" s="62"/>
      <c r="M65" s="62"/>
    </row>
    <row r="66" spans="1:14" s="34" customFormat="1" ht="15" customHeight="1" x14ac:dyDescent="0.25">
      <c r="A66" s="58" t="s">
        <v>158</v>
      </c>
      <c r="B66" s="59" t="s">
        <v>186</v>
      </c>
      <c r="C66" s="26" t="s">
        <v>191</v>
      </c>
      <c r="D66" s="60"/>
      <c r="E66" s="61" t="s">
        <v>87</v>
      </c>
      <c r="F66" s="14">
        <f t="shared" si="37"/>
        <v>46315</v>
      </c>
      <c r="G66" s="14">
        <f t="shared" si="38"/>
        <v>46318</v>
      </c>
      <c r="H66" s="14">
        <v>46319</v>
      </c>
      <c r="I66" s="14">
        <f t="shared" si="39"/>
        <v>46332</v>
      </c>
      <c r="J66" s="14">
        <f t="shared" si="40"/>
        <v>46336</v>
      </c>
      <c r="K66" s="62"/>
      <c r="L66" s="62"/>
      <c r="M66" s="62"/>
    </row>
    <row r="67" spans="1:14" s="34" customFormat="1" ht="15" customHeight="1" x14ac:dyDescent="0.25">
      <c r="A67" s="58" t="s">
        <v>85</v>
      </c>
      <c r="B67" s="59" t="s">
        <v>187</v>
      </c>
      <c r="C67" s="26" t="s">
        <v>189</v>
      </c>
      <c r="D67" s="57" t="s">
        <v>86</v>
      </c>
      <c r="E67" s="61" t="s">
        <v>87</v>
      </c>
      <c r="F67" s="14">
        <f t="shared" si="37"/>
        <v>46322</v>
      </c>
      <c r="G67" s="14">
        <f t="shared" si="38"/>
        <v>46325</v>
      </c>
      <c r="H67" s="14">
        <v>46326</v>
      </c>
      <c r="I67" s="14">
        <f t="shared" si="39"/>
        <v>46339</v>
      </c>
      <c r="J67" s="14">
        <f t="shared" si="40"/>
        <v>46343</v>
      </c>
      <c r="K67" s="62"/>
      <c r="L67" s="62"/>
      <c r="M67" s="62"/>
    </row>
    <row r="68" spans="1:14" s="41" customFormat="1" ht="15.6" x14ac:dyDescent="0.25">
      <c r="A68" s="63" t="s">
        <v>91</v>
      </c>
      <c r="B68" s="64"/>
      <c r="C68" s="65"/>
      <c r="D68" s="65"/>
      <c r="E68" s="65"/>
      <c r="F68" s="65"/>
      <c r="G68" s="65"/>
      <c r="H68" s="65"/>
      <c r="I68" s="65"/>
      <c r="J68" s="66"/>
      <c r="K68" s="66"/>
      <c r="L68" s="66"/>
      <c r="M68" s="66"/>
    </row>
    <row r="69" spans="1:14" x14ac:dyDescent="0.25">
      <c r="A69" s="91" t="s">
        <v>92</v>
      </c>
      <c r="B69" s="91"/>
      <c r="C69" s="91"/>
      <c r="D69" s="91"/>
      <c r="E69" s="91"/>
      <c r="F69" s="91"/>
      <c r="G69" s="91"/>
      <c r="H69" s="91"/>
      <c r="I69" s="91"/>
      <c r="J69" s="29"/>
      <c r="K69" s="29"/>
      <c r="L69" s="29"/>
      <c r="M69" s="29"/>
    </row>
    <row r="70" spans="1:14" x14ac:dyDescent="0.25">
      <c r="A70" s="67" t="s">
        <v>9</v>
      </c>
      <c r="B70" s="6" t="s">
        <v>10</v>
      </c>
      <c r="C70" s="30" t="s">
        <v>33</v>
      </c>
      <c r="D70" s="8" t="s">
        <v>12</v>
      </c>
      <c r="E70" s="6" t="s">
        <v>13</v>
      </c>
      <c r="F70" s="9" t="s">
        <v>14</v>
      </c>
      <c r="G70" s="9" t="s">
        <v>15</v>
      </c>
      <c r="H70" s="9" t="s">
        <v>93</v>
      </c>
      <c r="I70" s="9" t="s">
        <v>34</v>
      </c>
      <c r="J70" s="9" t="s">
        <v>34</v>
      </c>
      <c r="K70" s="29"/>
      <c r="L70" s="29"/>
      <c r="M70" s="29"/>
    </row>
    <row r="71" spans="1:14" x14ac:dyDescent="0.25">
      <c r="A71" s="67" t="s">
        <v>18</v>
      </c>
      <c r="B71" s="9" t="s">
        <v>19</v>
      </c>
      <c r="C71" s="30" t="s">
        <v>20</v>
      </c>
      <c r="D71" s="68"/>
      <c r="E71" s="9" t="s">
        <v>21</v>
      </c>
      <c r="F71" s="5"/>
      <c r="G71" s="5"/>
      <c r="H71" s="5" t="s">
        <v>22</v>
      </c>
      <c r="I71" s="5" t="s">
        <v>60</v>
      </c>
      <c r="J71" s="5" t="s">
        <v>59</v>
      </c>
      <c r="K71" s="29"/>
      <c r="L71" s="29"/>
      <c r="M71" s="29"/>
      <c r="N71" s="29"/>
    </row>
    <row r="72" spans="1:14" s="34" customFormat="1" x14ac:dyDescent="0.25">
      <c r="A72" s="11" t="s">
        <v>94</v>
      </c>
      <c r="B72" s="81" t="s">
        <v>96</v>
      </c>
      <c r="C72" s="82" t="s">
        <v>97</v>
      </c>
      <c r="D72" s="83"/>
      <c r="E72" s="55" t="s">
        <v>95</v>
      </c>
      <c r="F72" s="55">
        <f t="shared" ref="F72" si="41">SUM(H72-4)</f>
        <v>46288</v>
      </c>
      <c r="G72" s="55">
        <f t="shared" ref="G72" si="42">H72-2</f>
        <v>46290</v>
      </c>
      <c r="H72" s="55">
        <v>46292</v>
      </c>
      <c r="I72" s="55">
        <f t="shared" ref="I72" si="43">H72+6</f>
        <v>46298</v>
      </c>
      <c r="J72" s="55">
        <f t="shared" ref="J72" si="44">I72+1</f>
        <v>46299</v>
      </c>
      <c r="K72" s="62"/>
      <c r="L72" s="62"/>
      <c r="M72" s="62"/>
      <c r="N72" s="62"/>
    </row>
    <row r="73" spans="1:14" s="41" customFormat="1" ht="15.6" x14ac:dyDescent="0.25">
      <c r="A73" s="63" t="s">
        <v>98</v>
      </c>
      <c r="B73" s="64"/>
      <c r="C73" s="65"/>
      <c r="D73" s="65"/>
      <c r="E73" s="65"/>
      <c r="F73" s="65"/>
      <c r="G73" s="65"/>
      <c r="H73" s="65"/>
      <c r="I73" s="65"/>
      <c r="J73" s="66"/>
      <c r="K73" s="66"/>
      <c r="L73" s="66"/>
      <c r="M73" s="66"/>
    </row>
    <row r="74" spans="1:14" x14ac:dyDescent="0.25">
      <c r="A74" s="91" t="s">
        <v>99</v>
      </c>
      <c r="B74" s="91"/>
      <c r="C74" s="91"/>
      <c r="D74" s="91"/>
      <c r="E74" s="91"/>
      <c r="F74" s="91"/>
      <c r="G74" s="91"/>
      <c r="H74" s="91"/>
      <c r="I74" s="91"/>
      <c r="J74" s="29"/>
      <c r="K74" s="29"/>
      <c r="L74" s="29"/>
      <c r="M74" s="29"/>
    </row>
    <row r="75" spans="1:14" x14ac:dyDescent="0.25">
      <c r="A75" s="5" t="s">
        <v>9</v>
      </c>
      <c r="B75" s="6" t="s">
        <v>10</v>
      </c>
      <c r="C75" s="30" t="s">
        <v>33</v>
      </c>
      <c r="D75" s="8" t="s">
        <v>12</v>
      </c>
      <c r="E75" s="6" t="s">
        <v>13</v>
      </c>
      <c r="F75" s="9" t="s">
        <v>14</v>
      </c>
      <c r="G75" s="9" t="s">
        <v>15</v>
      </c>
      <c r="H75" s="9" t="s">
        <v>93</v>
      </c>
      <c r="I75" s="9" t="s">
        <v>34</v>
      </c>
      <c r="J75" s="9" t="s">
        <v>34</v>
      </c>
      <c r="K75" s="9" t="s">
        <v>34</v>
      </c>
      <c r="L75" s="9" t="s">
        <v>34</v>
      </c>
      <c r="M75" s="29"/>
    </row>
    <row r="76" spans="1:14" x14ac:dyDescent="0.25">
      <c r="A76" s="5" t="s">
        <v>18</v>
      </c>
      <c r="B76" s="9" t="s">
        <v>19</v>
      </c>
      <c r="C76" s="30" t="s">
        <v>20</v>
      </c>
      <c r="D76" s="8"/>
      <c r="E76" s="9" t="s">
        <v>21</v>
      </c>
      <c r="F76" s="5"/>
      <c r="G76" s="5"/>
      <c r="H76" s="5" t="s">
        <v>22</v>
      </c>
      <c r="I76" s="19" t="s">
        <v>100</v>
      </c>
      <c r="J76" s="5" t="s">
        <v>101</v>
      </c>
      <c r="K76" s="5" t="s">
        <v>102</v>
      </c>
      <c r="L76" s="5" t="s">
        <v>103</v>
      </c>
      <c r="N76" s="29"/>
    </row>
    <row r="77" spans="1:14" s="34" customFormat="1" x14ac:dyDescent="0.25">
      <c r="A77" s="11" t="s">
        <v>108</v>
      </c>
      <c r="B77" s="11" t="s">
        <v>109</v>
      </c>
      <c r="C77" s="33" t="s">
        <v>110</v>
      </c>
      <c r="D77" s="69"/>
      <c r="E77" s="55" t="s">
        <v>105</v>
      </c>
      <c r="F77" s="55">
        <f>SUM(H77-4)</f>
        <v>46286</v>
      </c>
      <c r="G77" s="55">
        <f>H77-2</f>
        <v>46288</v>
      </c>
      <c r="H77" s="55">
        <v>46290</v>
      </c>
      <c r="I77" s="55">
        <f>H77+13</f>
        <v>46303</v>
      </c>
      <c r="J77" s="55">
        <f>I77+8</f>
        <v>46311</v>
      </c>
      <c r="K77" s="55">
        <f>J77+1</f>
        <v>46312</v>
      </c>
      <c r="L77" s="55">
        <f>K77+3</f>
        <v>46315</v>
      </c>
    </row>
    <row r="78" spans="1:14" s="34" customFormat="1" x14ac:dyDescent="0.25">
      <c r="A78" s="11" t="s">
        <v>193</v>
      </c>
      <c r="B78" s="11" t="s">
        <v>107</v>
      </c>
      <c r="C78" s="33" t="s">
        <v>196</v>
      </c>
      <c r="D78" s="80"/>
      <c r="E78" s="55" t="s">
        <v>105</v>
      </c>
      <c r="F78" s="55">
        <f t="shared" ref="F78:F80" si="45">SUM(H78-4)</f>
        <v>46300</v>
      </c>
      <c r="G78" s="55">
        <f t="shared" ref="G78:G80" si="46">H78-2</f>
        <v>46302</v>
      </c>
      <c r="H78" s="55">
        <v>46304</v>
      </c>
      <c r="I78" s="55">
        <f t="shared" ref="I78:I80" si="47">H78+13</f>
        <v>46317</v>
      </c>
      <c r="J78" s="55">
        <f>I78+8</f>
        <v>46325</v>
      </c>
      <c r="K78" s="55">
        <f t="shared" ref="K78:K80" si="48">J78+1</f>
        <v>46326</v>
      </c>
      <c r="L78" s="55">
        <f t="shared" ref="L78:L80" si="49">K78+3</f>
        <v>46329</v>
      </c>
    </row>
    <row r="79" spans="1:14" s="34" customFormat="1" x14ac:dyDescent="0.25">
      <c r="A79" s="11" t="s">
        <v>104</v>
      </c>
      <c r="B79" s="11" t="s">
        <v>194</v>
      </c>
      <c r="C79" s="33" t="s">
        <v>197</v>
      </c>
      <c r="D79" s="80"/>
      <c r="E79" s="55" t="s">
        <v>105</v>
      </c>
      <c r="F79" s="55">
        <f t="shared" si="45"/>
        <v>46307</v>
      </c>
      <c r="G79" s="55">
        <f t="shared" si="46"/>
        <v>46309</v>
      </c>
      <c r="H79" s="55">
        <v>46311</v>
      </c>
      <c r="I79" s="55">
        <f t="shared" si="47"/>
        <v>46324</v>
      </c>
      <c r="J79" s="55">
        <f t="shared" ref="J79:J80" si="50">I79+8</f>
        <v>46332</v>
      </c>
      <c r="K79" s="55">
        <f t="shared" si="48"/>
        <v>46333</v>
      </c>
      <c r="L79" s="55">
        <f t="shared" si="49"/>
        <v>46336</v>
      </c>
    </row>
    <row r="80" spans="1:14" s="34" customFormat="1" x14ac:dyDescent="0.25">
      <c r="A80" s="11" t="s">
        <v>106</v>
      </c>
      <c r="B80" s="11" t="s">
        <v>195</v>
      </c>
      <c r="C80" s="33" t="s">
        <v>198</v>
      </c>
      <c r="D80" s="80"/>
      <c r="E80" s="55" t="s">
        <v>105</v>
      </c>
      <c r="F80" s="55">
        <f t="shared" si="45"/>
        <v>46314</v>
      </c>
      <c r="G80" s="55">
        <f t="shared" si="46"/>
        <v>46316</v>
      </c>
      <c r="H80" s="55">
        <v>46318</v>
      </c>
      <c r="I80" s="55">
        <f t="shared" si="47"/>
        <v>46331</v>
      </c>
      <c r="J80" s="55">
        <f t="shared" si="50"/>
        <v>46339</v>
      </c>
      <c r="K80" s="55">
        <f t="shared" si="48"/>
        <v>46340</v>
      </c>
      <c r="L80" s="55">
        <f t="shared" si="49"/>
        <v>46343</v>
      </c>
    </row>
    <row r="81" spans="1:13" s="41" customFormat="1" ht="15.6" x14ac:dyDescent="0.25">
      <c r="A81" s="63" t="s">
        <v>111</v>
      </c>
      <c r="B81" s="64"/>
      <c r="C81" s="65"/>
      <c r="D81" s="65"/>
      <c r="E81" s="65"/>
      <c r="F81" s="65"/>
      <c r="G81" s="65"/>
      <c r="H81" s="65"/>
      <c r="I81" s="65"/>
      <c r="J81" s="66"/>
      <c r="K81" s="66"/>
      <c r="L81" s="66"/>
      <c r="M81" s="66"/>
    </row>
    <row r="82" spans="1:13" x14ac:dyDescent="0.25">
      <c r="A82" s="91" t="s">
        <v>112</v>
      </c>
      <c r="B82" s="91"/>
      <c r="C82" s="91"/>
      <c r="D82" s="91"/>
      <c r="E82" s="91"/>
      <c r="F82" s="91"/>
      <c r="G82" s="91"/>
      <c r="H82" s="91"/>
      <c r="I82" s="91"/>
      <c r="J82" s="29"/>
      <c r="K82" s="29"/>
      <c r="L82" s="29"/>
      <c r="M82" s="29"/>
    </row>
    <row r="83" spans="1:13" x14ac:dyDescent="0.25">
      <c r="A83" s="5" t="s">
        <v>9</v>
      </c>
      <c r="B83" s="6" t="s">
        <v>10</v>
      </c>
      <c r="C83" s="30" t="s">
        <v>33</v>
      </c>
      <c r="D83" s="8" t="s">
        <v>12</v>
      </c>
      <c r="E83" s="6" t="s">
        <v>13</v>
      </c>
      <c r="F83" s="9" t="s">
        <v>14</v>
      </c>
      <c r="G83" s="9" t="s">
        <v>15</v>
      </c>
      <c r="H83" s="9" t="s">
        <v>93</v>
      </c>
      <c r="I83" s="9" t="s">
        <v>34</v>
      </c>
      <c r="L83" s="29"/>
    </row>
    <row r="84" spans="1:13" x14ac:dyDescent="0.25">
      <c r="A84" s="5" t="s">
        <v>18</v>
      </c>
      <c r="B84" s="9" t="s">
        <v>19</v>
      </c>
      <c r="C84" s="30" t="s">
        <v>20</v>
      </c>
      <c r="D84" s="8"/>
      <c r="E84" s="9" t="s">
        <v>21</v>
      </c>
      <c r="F84" s="5"/>
      <c r="G84" s="5"/>
      <c r="H84" s="5" t="s">
        <v>113</v>
      </c>
      <c r="I84" s="5" t="s">
        <v>114</v>
      </c>
      <c r="M84" s="29"/>
    </row>
    <row r="85" spans="1:13" s="34" customFormat="1" x14ac:dyDescent="0.25">
      <c r="A85" s="12" t="s">
        <v>118</v>
      </c>
      <c r="B85" s="12" t="s">
        <v>120</v>
      </c>
      <c r="C85" s="33" t="s">
        <v>121</v>
      </c>
      <c r="D85" s="69"/>
      <c r="E85" s="55" t="s">
        <v>117</v>
      </c>
      <c r="F85" s="55">
        <f t="shared" ref="F85:F89" si="51">SUM(H85-4)</f>
        <v>46285</v>
      </c>
      <c r="G85" s="55">
        <f t="shared" ref="G85:G89" si="52">H85-2</f>
        <v>46287</v>
      </c>
      <c r="H85" s="55">
        <v>46289</v>
      </c>
      <c r="I85" s="55">
        <v>46294</v>
      </c>
      <c r="K85" s="62"/>
    </row>
    <row r="86" spans="1:13" s="34" customFormat="1" x14ac:dyDescent="0.25">
      <c r="A86" s="11" t="s">
        <v>115</v>
      </c>
      <c r="B86" s="11" t="s">
        <v>119</v>
      </c>
      <c r="C86" s="33" t="s">
        <v>199</v>
      </c>
      <c r="D86" s="80"/>
      <c r="E86" s="55" t="s">
        <v>117</v>
      </c>
      <c r="F86" s="55">
        <f t="shared" si="51"/>
        <v>46299</v>
      </c>
      <c r="G86" s="55">
        <f t="shared" si="52"/>
        <v>46301</v>
      </c>
      <c r="H86" s="55">
        <v>46303</v>
      </c>
      <c r="I86" s="55">
        <f>H86+6</f>
        <v>46309</v>
      </c>
      <c r="K86" s="62"/>
    </row>
    <row r="87" spans="1:13" s="34" customFormat="1" x14ac:dyDescent="0.25">
      <c r="A87" s="11" t="s">
        <v>118</v>
      </c>
      <c r="B87" s="11" t="s">
        <v>43</v>
      </c>
      <c r="C87" s="33" t="s">
        <v>201</v>
      </c>
      <c r="D87" s="80"/>
      <c r="E87" s="55" t="s">
        <v>117</v>
      </c>
      <c r="F87" s="55">
        <f t="shared" si="51"/>
        <v>46306</v>
      </c>
      <c r="G87" s="55">
        <f t="shared" si="52"/>
        <v>46308</v>
      </c>
      <c r="H87" s="55">
        <v>46310</v>
      </c>
      <c r="I87" s="55">
        <f t="shared" ref="I87:I89" si="53">H87+6</f>
        <v>46316</v>
      </c>
      <c r="K87" s="62"/>
    </row>
    <row r="88" spans="1:13" s="34" customFormat="1" x14ac:dyDescent="0.25">
      <c r="A88" s="11" t="s">
        <v>115</v>
      </c>
      <c r="B88" s="11" t="s">
        <v>120</v>
      </c>
      <c r="C88" s="33" t="s">
        <v>200</v>
      </c>
      <c r="D88" s="80"/>
      <c r="E88" s="55" t="s">
        <v>117</v>
      </c>
      <c r="F88" s="55">
        <f t="shared" si="51"/>
        <v>46313</v>
      </c>
      <c r="G88" s="55">
        <f t="shared" si="52"/>
        <v>46315</v>
      </c>
      <c r="H88" s="55">
        <v>46317</v>
      </c>
      <c r="I88" s="55">
        <f t="shared" si="53"/>
        <v>46323</v>
      </c>
      <c r="K88" s="62"/>
    </row>
    <row r="89" spans="1:13" s="34" customFormat="1" x14ac:dyDescent="0.25">
      <c r="A89" s="11" t="s">
        <v>118</v>
      </c>
      <c r="B89" s="11" t="s">
        <v>45</v>
      </c>
      <c r="C89" s="33" t="s">
        <v>202</v>
      </c>
      <c r="D89" s="80"/>
      <c r="E89" s="55" t="s">
        <v>117</v>
      </c>
      <c r="F89" s="55">
        <f t="shared" si="51"/>
        <v>46320</v>
      </c>
      <c r="G89" s="55">
        <f t="shared" si="52"/>
        <v>46322</v>
      </c>
      <c r="H89" s="55">
        <v>46324</v>
      </c>
      <c r="I89" s="55">
        <f t="shared" si="53"/>
        <v>46330</v>
      </c>
      <c r="K89" s="62"/>
    </row>
    <row r="92" spans="1:13" x14ac:dyDescent="0.25">
      <c r="L92" s="29"/>
      <c r="M92" s="29"/>
    </row>
    <row r="93" spans="1:13" x14ac:dyDescent="0.25">
      <c r="K93" s="42"/>
    </row>
    <row r="94" spans="1:13" x14ac:dyDescent="0.25">
      <c r="A94" s="2" t="s">
        <v>122</v>
      </c>
      <c r="D94" s="18"/>
      <c r="F94" s="71"/>
      <c r="G94" s="71"/>
      <c r="H94" s="71"/>
      <c r="I94" s="71"/>
      <c r="J94" s="71"/>
      <c r="K94" s="42"/>
      <c r="L94" s="42"/>
      <c r="M94" s="42"/>
    </row>
    <row r="95" spans="1:13" x14ac:dyDescent="0.25">
      <c r="A95" s="72" t="s">
        <v>123</v>
      </c>
      <c r="C95" s="73"/>
      <c r="D95" s="18"/>
      <c r="F95" s="71"/>
      <c r="G95" s="71"/>
      <c r="H95" s="71"/>
      <c r="I95" s="71"/>
      <c r="J95" s="71"/>
      <c r="K95" s="42"/>
      <c r="L95" s="42"/>
      <c r="M95" s="42"/>
    </row>
    <row r="96" spans="1:13" x14ac:dyDescent="0.25">
      <c r="A96" s="72"/>
      <c r="C96" s="73"/>
      <c r="D96" s="18"/>
      <c r="F96" s="71"/>
      <c r="G96" s="71"/>
      <c r="H96" s="71"/>
      <c r="I96" s="71"/>
      <c r="J96" s="71"/>
      <c r="L96" s="42"/>
      <c r="M96" s="42"/>
    </row>
    <row r="97" spans="1:9" x14ac:dyDescent="0.25">
      <c r="A97" s="31" t="s">
        <v>124</v>
      </c>
      <c r="B97" s="31"/>
      <c r="C97" s="31"/>
      <c r="D97" s="74"/>
      <c r="E97" s="74"/>
      <c r="F97" s="74"/>
      <c r="G97" s="74"/>
    </row>
    <row r="98" spans="1:9" x14ac:dyDescent="0.25">
      <c r="A98" s="31" t="s">
        <v>125</v>
      </c>
      <c r="B98" s="31" t="s">
        <v>126</v>
      </c>
      <c r="C98" s="31"/>
      <c r="D98" s="74"/>
      <c r="E98" s="74"/>
      <c r="F98" s="74"/>
      <c r="G98" s="74"/>
    </row>
    <row r="99" spans="1:9" x14ac:dyDescent="0.25">
      <c r="A99" s="31"/>
      <c r="B99" s="31"/>
      <c r="C99" s="31" t="s">
        <v>127</v>
      </c>
      <c r="D99" s="74"/>
      <c r="E99" s="74"/>
      <c r="F99" s="74"/>
    </row>
    <row r="100" spans="1:9" x14ac:dyDescent="0.25">
      <c r="A100" s="31"/>
      <c r="B100" s="31"/>
      <c r="C100" s="31" t="s">
        <v>128</v>
      </c>
      <c r="D100" s="74"/>
      <c r="E100" s="74"/>
      <c r="F100" s="74"/>
    </row>
    <row r="101" spans="1:9" x14ac:dyDescent="0.25">
      <c r="A101" s="31"/>
      <c r="B101" s="31"/>
      <c r="C101" s="31" t="s">
        <v>129</v>
      </c>
      <c r="D101" s="74"/>
      <c r="E101" s="74"/>
      <c r="F101" s="74"/>
    </row>
    <row r="102" spans="1:9" x14ac:dyDescent="0.25">
      <c r="A102" s="31"/>
      <c r="B102" s="31"/>
      <c r="C102" s="31" t="s">
        <v>130</v>
      </c>
      <c r="D102" s="74" t="s">
        <v>131</v>
      </c>
      <c r="E102" s="74"/>
      <c r="F102" s="74"/>
    </row>
    <row r="103" spans="1:9" x14ac:dyDescent="0.25">
      <c r="A103" s="31"/>
      <c r="B103" s="31"/>
      <c r="C103" s="31" t="s">
        <v>132</v>
      </c>
      <c r="D103" s="74"/>
      <c r="E103" s="74"/>
      <c r="F103" s="74"/>
    </row>
    <row r="104" spans="1:9" x14ac:dyDescent="0.25">
      <c r="A104" s="31"/>
      <c r="B104" s="31" t="s">
        <v>133</v>
      </c>
      <c r="C104" s="31"/>
      <c r="D104" s="74"/>
      <c r="E104" s="74"/>
      <c r="F104" s="74"/>
      <c r="G104" s="74"/>
    </row>
    <row r="105" spans="1:9" x14ac:dyDescent="0.25">
      <c r="A105" s="31"/>
      <c r="B105" s="31"/>
      <c r="C105" s="31" t="s">
        <v>134</v>
      </c>
      <c r="D105" s="74"/>
      <c r="E105" s="74"/>
      <c r="F105" s="74"/>
    </row>
    <row r="106" spans="1:9" x14ac:dyDescent="0.25">
      <c r="A106" s="31"/>
      <c r="B106" s="31"/>
      <c r="C106" s="31" t="s">
        <v>135</v>
      </c>
      <c r="D106" s="74"/>
      <c r="E106" s="74"/>
      <c r="F106" s="74"/>
    </row>
    <row r="107" spans="1:9" x14ac:dyDescent="0.25">
      <c r="A107" s="31"/>
      <c r="B107" s="31"/>
      <c r="C107" s="31" t="s">
        <v>136</v>
      </c>
      <c r="D107" s="74"/>
      <c r="E107" s="74"/>
      <c r="F107" s="74"/>
    </row>
    <row r="108" spans="1:9" x14ac:dyDescent="0.25">
      <c r="A108" s="31"/>
      <c r="B108" s="31"/>
      <c r="C108" s="31" t="s">
        <v>137</v>
      </c>
      <c r="D108" s="74" t="s">
        <v>138</v>
      </c>
      <c r="E108" s="74"/>
      <c r="F108" s="74"/>
    </row>
    <row r="109" spans="1:9" x14ac:dyDescent="0.25">
      <c r="A109" s="31"/>
      <c r="B109" s="31"/>
      <c r="C109" s="31" t="s">
        <v>139</v>
      </c>
      <c r="D109" s="74"/>
      <c r="E109" s="74"/>
      <c r="F109" s="74"/>
    </row>
    <row r="110" spans="1:9" x14ac:dyDescent="0.25">
      <c r="A110" s="31" t="s">
        <v>140</v>
      </c>
      <c r="B110" s="31" t="s">
        <v>141</v>
      </c>
      <c r="C110" s="31"/>
      <c r="D110" s="74"/>
      <c r="E110" s="74"/>
      <c r="F110" s="74"/>
      <c r="G110" s="74"/>
      <c r="H110" s="74"/>
      <c r="I110" s="74"/>
    </row>
    <row r="111" spans="1:9" x14ac:dyDescent="0.25">
      <c r="A111" s="31" t="s">
        <v>142</v>
      </c>
      <c r="B111" s="31" t="s">
        <v>143</v>
      </c>
      <c r="C111" s="31"/>
      <c r="D111" s="74"/>
      <c r="E111" s="74"/>
      <c r="F111" s="74"/>
      <c r="G111" s="74"/>
      <c r="H111" s="74"/>
      <c r="I111" s="74"/>
    </row>
    <row r="112" spans="1:9" x14ac:dyDescent="0.25">
      <c r="A112" s="31" t="s">
        <v>144</v>
      </c>
      <c r="B112" s="31" t="s">
        <v>145</v>
      </c>
      <c r="C112" s="31"/>
      <c r="D112" s="74"/>
      <c r="E112" s="74"/>
      <c r="F112" s="74"/>
      <c r="G112" s="74"/>
      <c r="H112" s="74"/>
      <c r="I112" s="74"/>
    </row>
    <row r="113" spans="1:7" x14ac:dyDescent="0.25">
      <c r="A113" s="31" t="s">
        <v>146</v>
      </c>
      <c r="B113" s="31" t="s">
        <v>147</v>
      </c>
      <c r="C113" s="31"/>
      <c r="D113" s="74"/>
      <c r="E113" s="74"/>
      <c r="F113" s="74"/>
      <c r="G113" s="74"/>
    </row>
    <row r="114" spans="1:7" x14ac:dyDescent="0.25">
      <c r="A114" s="31" t="s">
        <v>148</v>
      </c>
      <c r="B114" s="31" t="s">
        <v>149</v>
      </c>
      <c r="C114" s="31"/>
      <c r="D114" s="74"/>
      <c r="E114" s="74"/>
      <c r="F114" s="74"/>
      <c r="G114" s="74"/>
    </row>
    <row r="115" spans="1:7" x14ac:dyDescent="0.25">
      <c r="A115" s="1" t="s">
        <v>150</v>
      </c>
      <c r="B115" s="2" t="s">
        <v>151</v>
      </c>
      <c r="D115" s="74"/>
      <c r="F115" s="74"/>
    </row>
    <row r="116" spans="1:7" x14ac:dyDescent="0.25">
      <c r="C116" s="2" t="s">
        <v>152</v>
      </c>
    </row>
    <row r="117" spans="1:7" x14ac:dyDescent="0.25">
      <c r="A117" s="1" t="s">
        <v>153</v>
      </c>
      <c r="B117" s="2" t="s">
        <v>154</v>
      </c>
      <c r="C117" s="2" t="s">
        <v>155</v>
      </c>
      <c r="D117" s="70" t="s">
        <v>156</v>
      </c>
    </row>
  </sheetData>
  <mergeCells count="20">
    <mergeCell ref="A74:I74"/>
    <mergeCell ref="A41:I41"/>
    <mergeCell ref="A82:I82"/>
    <mergeCell ref="A50:I50"/>
    <mergeCell ref="A58:I58"/>
    <mergeCell ref="A59:I59"/>
    <mergeCell ref="A69:I69"/>
    <mergeCell ref="C1:I3"/>
    <mergeCell ref="C4:I4"/>
    <mergeCell ref="C5:I5"/>
    <mergeCell ref="C6:I6"/>
    <mergeCell ref="A8:I8"/>
    <mergeCell ref="A31:I31"/>
    <mergeCell ref="A32:I32"/>
    <mergeCell ref="A9:I9"/>
    <mergeCell ref="A22:I22"/>
    <mergeCell ref="A23:I23"/>
    <mergeCell ref="A17:I17"/>
    <mergeCell ref="A18:I18"/>
    <mergeCell ref="A26:I26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Li</dc:creator>
  <cp:lastModifiedBy>Kevin Li</cp:lastModifiedBy>
  <dcterms:created xsi:type="dcterms:W3CDTF">2026-09-08T01:49:04Z</dcterms:created>
  <dcterms:modified xsi:type="dcterms:W3CDTF">2026-09-24T06:25:04Z</dcterms:modified>
</cp:coreProperties>
</file>