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001动态表\20260708\"/>
    </mc:Choice>
  </mc:AlternateContent>
  <xr:revisionPtr revIDLastSave="0" documentId="13_ncr:1_{776B3E6C-09CC-4233-B6D4-F4A06DDFCD82}" xr6:coauthVersionLast="47" xr6:coauthVersionMax="47" xr10:uidLastSave="{00000000-0000-0000-0000-000000000000}"/>
  <bookViews>
    <workbookView xWindow="-108" yWindow="-108" windowWidth="30936" windowHeight="16776" tabRatio="593" xr2:uid="{00000000-000D-0000-FFFF-FFFF00000000}"/>
  </bookViews>
  <sheets>
    <sheet name="NPX" sheetId="242" r:id="rId1"/>
    <sheet name="NPX2" sheetId="243" r:id="rId2"/>
    <sheet name="SVP" sheetId="245" r:id="rId3"/>
    <sheet name="SVP2" sheetId="246" r:id="rId4"/>
    <sheet name="CPM" sheetId="249" r:id="rId5"/>
    <sheet name="BHX" sheetId="248" state="hidden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2" i="243" l="1"/>
  <c r="D121" i="242"/>
  <c r="F121" i="242" s="1"/>
  <c r="B122" i="242" s="1"/>
  <c r="D122" i="242" s="1"/>
  <c r="F122" i="242" s="1"/>
  <c r="B123" i="242" s="1"/>
  <c r="D123" i="242" s="1"/>
  <c r="F123" i="242" s="1"/>
  <c r="B124" i="242" s="1"/>
  <c r="D124" i="242" s="1"/>
  <c r="F124" i="242" s="1"/>
  <c r="B125" i="242" s="1"/>
  <c r="D125" i="242" s="1"/>
  <c r="F125" i="242" s="1"/>
  <c r="F31" i="249"/>
  <c r="D31" i="249"/>
  <c r="B31" i="249"/>
  <c r="B109" i="245"/>
  <c r="F116" i="246" l="1"/>
  <c r="F112" i="246"/>
  <c r="B116" i="246"/>
  <c r="B114" i="246"/>
  <c r="F113" i="246"/>
  <c r="B113" i="246"/>
  <c r="B110" i="246"/>
  <c r="F109" i="246"/>
  <c r="B87" i="245"/>
  <c r="D86" i="245"/>
  <c r="D57" i="243"/>
  <c r="D108" i="245"/>
  <c r="F108" i="245" s="1"/>
  <c r="D109" i="245" s="1"/>
  <c r="F109" i="245" s="1"/>
  <c r="B110" i="245" s="1"/>
  <c r="D110" i="245" s="1"/>
  <c r="F110" i="245" s="1"/>
  <c r="B111" i="245" s="1"/>
  <c r="D111" i="245" s="1"/>
  <c r="F111" i="245" s="1"/>
  <c r="B112" i="245" s="1"/>
  <c r="D112" i="245" s="1"/>
  <c r="F112" i="245" s="1"/>
  <c r="D62" i="242" l="1"/>
  <c r="D27" i="249"/>
  <c r="F27" i="249" s="1"/>
  <c r="B28" i="249" s="1"/>
  <c r="D28" i="249" s="1"/>
  <c r="F28" i="249" s="1"/>
  <c r="B29" i="249" s="1"/>
  <c r="D29" i="249" s="1"/>
  <c r="F29" i="249" s="1"/>
  <c r="B30" i="249" s="1"/>
  <c r="D30" i="249" s="1"/>
  <c r="F30" i="249" s="1"/>
  <c r="B23" i="249"/>
  <c r="D24" i="249" l="1"/>
  <c r="D23" i="249"/>
  <c r="B21" i="249"/>
  <c r="F20" i="249"/>
  <c r="B20" i="249"/>
  <c r="B11" i="249"/>
  <c r="F112" i="243" l="1"/>
  <c r="B112" i="243"/>
  <c r="B141" i="242" l="1"/>
  <c r="F140" i="242"/>
  <c r="B140" i="242"/>
  <c r="D139" i="242"/>
  <c r="F138" i="242" l="1"/>
  <c r="D111" i="243" l="1"/>
  <c r="D138" i="242"/>
  <c r="D94" i="245"/>
  <c r="F94" i="245" s="1"/>
  <c r="B95" i="245" s="1"/>
  <c r="D95" i="245" s="1"/>
  <c r="F95" i="245" s="1"/>
  <c r="B96" i="245" s="1"/>
  <c r="D96" i="245" s="1"/>
  <c r="F96" i="245" s="1"/>
  <c r="B97" i="245" s="1"/>
  <c r="D97" i="245" s="1"/>
  <c r="F97" i="245" s="1"/>
  <c r="F111" i="243" l="1"/>
  <c r="D18" i="249" l="1"/>
  <c r="B113" i="243" l="1"/>
  <c r="F18" i="249"/>
  <c r="D17" i="249" l="1"/>
  <c r="B19" i="249" l="1"/>
  <c r="D19" i="249" s="1"/>
  <c r="F19" i="249" s="1"/>
  <c r="F17" i="249"/>
  <c r="D7" i="249" l="1"/>
  <c r="F7" i="249" s="1"/>
  <c r="D20" i="249" l="1"/>
  <c r="B8" i="249"/>
  <c r="D8" i="249" s="1"/>
  <c r="F8" i="249" s="1"/>
  <c r="B9" i="249" s="1"/>
  <c r="D21" i="249" l="1"/>
  <c r="F21" i="249" s="1"/>
  <c r="D9" i="249"/>
  <c r="D6" i="249"/>
  <c r="B22" i="249" l="1"/>
  <c r="D22" i="249" s="1"/>
  <c r="F22" i="249" s="1"/>
  <c r="F9" i="249"/>
  <c r="D113" i="243"/>
  <c r="F113" i="243" s="1"/>
  <c r="B114" i="243" s="1"/>
  <c r="D114" i="243" s="1"/>
  <c r="F23" i="249" l="1"/>
  <c r="B24" i="249" s="1"/>
  <c r="F24" i="249" s="1"/>
  <c r="B10" i="249"/>
  <c r="D10" i="249" s="1"/>
  <c r="F10" i="249" s="1"/>
  <c r="F114" i="243" l="1"/>
  <c r="B115" i="243" s="1"/>
  <c r="D11" i="249"/>
  <c r="F11" i="249" s="1"/>
  <c r="B12" i="249" s="1"/>
  <c r="D115" i="243" l="1"/>
  <c r="F115" i="243" s="1"/>
  <c r="D12" i="249"/>
  <c r="F12" i="249" s="1"/>
  <c r="B13" i="249" s="1"/>
  <c r="F84" i="245"/>
  <c r="D13" i="249" l="1"/>
  <c r="F13" i="249" s="1"/>
  <c r="B14" i="249" s="1"/>
  <c r="D14" i="249" s="1"/>
  <c r="F14" i="249" s="1"/>
  <c r="F82" i="245"/>
  <c r="B83" i="245" s="1"/>
  <c r="B82" i="245" l="1"/>
  <c r="D81" i="245"/>
  <c r="B93" i="246"/>
  <c r="D99" i="246"/>
  <c r="F99" i="246" s="1"/>
  <c r="B100" i="246" s="1"/>
  <c r="D100" i="246" s="1"/>
  <c r="F100" i="246" s="1"/>
  <c r="B101" i="246" s="1"/>
  <c r="B102" i="245"/>
  <c r="D101" i="246" l="1"/>
  <c r="D93" i="246"/>
  <c r="F93" i="246" s="1"/>
  <c r="B94" i="246" s="1"/>
  <c r="D94" i="246" s="1"/>
  <c r="F94" i="246" s="1"/>
  <c r="B95" i="246" s="1"/>
  <c r="D95" i="246" s="1"/>
  <c r="F95" i="246" s="1"/>
  <c r="D102" i="245"/>
  <c r="F102" i="245" s="1"/>
  <c r="B103" i="245" s="1"/>
  <c r="D103" i="245" s="1"/>
  <c r="F103" i="245" s="1"/>
  <c r="B104" i="245" s="1"/>
  <c r="D104" i="245" s="1"/>
  <c r="F104" i="245" s="1"/>
  <c r="B105" i="245" s="1"/>
  <c r="D105" i="245" s="1"/>
  <c r="F105" i="245" s="1"/>
  <c r="B106" i="245" s="1"/>
  <c r="D106" i="245" s="1"/>
  <c r="F106" i="245" s="1"/>
  <c r="B107" i="245" s="1"/>
  <c r="D107" i="245" s="1"/>
  <c r="F107" i="245" s="1"/>
  <c r="F101" i="246" l="1"/>
  <c r="B102" i="246" s="1"/>
  <c r="D102" i="246" s="1"/>
  <c r="F102" i="246" s="1"/>
  <c r="B96" i="246"/>
  <c r="D96" i="246" s="1"/>
  <c r="F96" i="246" s="1"/>
  <c r="B103" i="246" l="1"/>
  <c r="D103" i="246" s="1"/>
  <c r="F103" i="246" s="1"/>
  <c r="B104" i="246" s="1"/>
  <c r="D104" i="246" s="1"/>
  <c r="F104" i="246" s="1"/>
  <c r="B105" i="246" s="1"/>
  <c r="B55" i="242"/>
  <c r="D55" i="242" s="1"/>
  <c r="F55" i="242" s="1"/>
  <c r="B56" i="242" s="1"/>
  <c r="D56" i="242" s="1"/>
  <c r="F56" i="242" s="1"/>
  <c r="B57" i="242" s="1"/>
  <c r="D57" i="242" s="1"/>
  <c r="F57" i="242" s="1"/>
  <c r="B58" i="242" s="1"/>
  <c r="D58" i="242" s="1"/>
  <c r="F58" i="242" s="1"/>
  <c r="B59" i="242" s="1"/>
  <c r="D59" i="242" s="1"/>
  <c r="F59" i="242" s="1"/>
  <c r="D128" i="242"/>
  <c r="F128" i="242" s="1"/>
  <c r="B60" i="242" l="1"/>
  <c r="D60" i="242" s="1"/>
  <c r="F60" i="242" s="1"/>
  <c r="F85" i="246"/>
  <c r="B61" i="242" l="1"/>
  <c r="D61" i="242" s="1"/>
  <c r="F61" i="242" s="1"/>
  <c r="B62" i="242" s="1"/>
  <c r="B86" i="246"/>
  <c r="D86" i="246" s="1"/>
  <c r="F86" i="246" s="1"/>
  <c r="B87" i="246" s="1"/>
  <c r="D87" i="246" s="1"/>
  <c r="D105" i="246" l="1"/>
  <c r="B129" i="242"/>
  <c r="D129" i="242" s="1"/>
  <c r="F105" i="246" l="1"/>
  <c r="B106" i="246" s="1"/>
  <c r="D106" i="246" s="1"/>
  <c r="F106" i="246" s="1"/>
  <c r="B107" i="246" s="1"/>
  <c r="D107" i="246" s="1"/>
  <c r="F107" i="246" s="1"/>
  <c r="B108" i="246" s="1"/>
  <c r="F129" i="242"/>
  <c r="B130" i="242" s="1"/>
  <c r="D130" i="242" s="1"/>
  <c r="F130" i="242" s="1"/>
  <c r="B131" i="242" s="1"/>
  <c r="D131" i="242" s="1"/>
  <c r="F131" i="242" s="1"/>
  <c r="B132" i="242" s="1"/>
  <c r="D132" i="242" s="1"/>
  <c r="F132" i="242" s="1"/>
  <c r="B133" i="242" l="1"/>
  <c r="D133" i="242" s="1"/>
  <c r="F133" i="242" s="1"/>
  <c r="B134" i="242" s="1"/>
  <c r="D134" i="242" s="1"/>
  <c r="F134" i="242" s="1"/>
  <c r="B135" i="242" s="1"/>
  <c r="D135" i="242" s="1"/>
  <c r="F135" i="242" s="1"/>
  <c r="B136" i="242" s="1"/>
  <c r="D136" i="242" s="1"/>
  <c r="F136" i="242" s="1"/>
  <c r="B137" i="242" s="1"/>
  <c r="D137" i="242" s="1"/>
  <c r="F137" i="242" s="1"/>
  <c r="B138" i="242" s="1"/>
  <c r="D80" i="246" l="1"/>
  <c r="D108" i="246" l="1"/>
  <c r="F108" i="246" s="1"/>
  <c r="B109" i="246" s="1"/>
  <c r="D109" i="246" s="1"/>
  <c r="D83" i="245"/>
  <c r="F83" i="245" s="1"/>
  <c r="B84" i="245" s="1"/>
  <c r="D71" i="245" l="1"/>
  <c r="F71" i="245" s="1"/>
  <c r="B72" i="245" s="1"/>
  <c r="D72" i="245" s="1"/>
  <c r="F72" i="245" s="1"/>
  <c r="B73" i="245" s="1"/>
  <c r="B139" i="242" l="1"/>
  <c r="D110" i="246"/>
  <c r="F110" i="246" s="1"/>
  <c r="B111" i="246" s="1"/>
  <c r="B85" i="245"/>
  <c r="D85" i="245" s="1"/>
  <c r="F85" i="245" s="1"/>
  <c r="B86" i="245" s="1"/>
  <c r="F80" i="246"/>
  <c r="B81" i="246" s="1"/>
  <c r="D81" i="246" s="1"/>
  <c r="F81" i="246" s="1"/>
  <c r="B75" i="246" l="1"/>
  <c r="D111" i="246" l="1"/>
  <c r="F111" i="246" s="1"/>
  <c r="B112" i="246" s="1"/>
  <c r="F62" i="242"/>
  <c r="B83" i="246"/>
  <c r="D73" i="245"/>
  <c r="F73" i="245" s="1"/>
  <c r="B74" i="245" s="1"/>
  <c r="D74" i="245" s="1"/>
  <c r="F74" i="245" s="1"/>
  <c r="D111" i="242"/>
  <c r="D112" i="246" l="1"/>
  <c r="D63" i="242"/>
  <c r="F87" i="246"/>
  <c r="B89" i="246" s="1"/>
  <c r="D83" i="246"/>
  <c r="F83" i="246" s="1"/>
  <c r="F111" i="242"/>
  <c r="D113" i="246" l="1"/>
  <c r="F63" i="242"/>
  <c r="B64" i="242" s="1"/>
  <c r="D64" i="242" s="1"/>
  <c r="F64" i="242" s="1"/>
  <c r="B65" i="242" s="1"/>
  <c r="D65" i="242" s="1"/>
  <c r="F65" i="242" s="1"/>
  <c r="F86" i="245"/>
  <c r="B88" i="246"/>
  <c r="D88" i="246" s="1"/>
  <c r="F88" i="246" s="1"/>
  <c r="D89" i="246"/>
  <c r="F89" i="246" s="1"/>
  <c r="D91" i="243"/>
  <c r="F91" i="243" s="1"/>
  <c r="B92" i="243" s="1"/>
  <c r="D92" i="243" s="1"/>
  <c r="D114" i="246" l="1"/>
  <c r="F114" i="246" s="1"/>
  <c r="B115" i="246" s="1"/>
  <c r="D115" i="246" s="1"/>
  <c r="B66" i="242"/>
  <c r="D66" i="242" s="1"/>
  <c r="F66" i="242" s="1"/>
  <c r="D87" i="245"/>
  <c r="F87" i="245" s="1"/>
  <c r="B112" i="242"/>
  <c r="D112" i="242" s="1"/>
  <c r="F112" i="242" s="1"/>
  <c r="B113" i="242" s="1"/>
  <c r="D13" i="248"/>
  <c r="F13" i="248" s="1"/>
  <c r="B14" i="248" s="1"/>
  <c r="D14" i="248" s="1"/>
  <c r="F14" i="248" s="1"/>
  <c r="B15" i="248" s="1"/>
  <c r="D15" i="248" s="1"/>
  <c r="F15" i="248" s="1"/>
  <c r="B16" i="248" s="1"/>
  <c r="D16" i="248" s="1"/>
  <c r="F16" i="248" s="1"/>
  <c r="D6" i="248"/>
  <c r="F6" i="248" s="1"/>
  <c r="B7" i="248" s="1"/>
  <c r="D7" i="248" s="1"/>
  <c r="F7" i="248" s="1"/>
  <c r="B8" i="248" s="1"/>
  <c r="D8" i="248" s="1"/>
  <c r="F8" i="248" s="1"/>
  <c r="B9" i="248" s="1"/>
  <c r="D9" i="248" s="1"/>
  <c r="F9" i="248" s="1"/>
  <c r="B10" i="248" s="1"/>
  <c r="D10" i="248" s="1"/>
  <c r="F10" i="248" s="1"/>
  <c r="B11" i="248" s="1"/>
  <c r="D11" i="248" s="1"/>
  <c r="F11" i="248" s="1"/>
  <c r="D64" i="245"/>
  <c r="F64" i="245" s="1"/>
  <c r="F54" i="245"/>
  <c r="B56" i="245" s="1"/>
  <c r="D56" i="245" s="1"/>
  <c r="F56" i="245" s="1"/>
  <c r="B57" i="245" s="1"/>
  <c r="D57" i="245" s="1"/>
  <c r="F57" i="245" s="1"/>
  <c r="B59" i="245" s="1"/>
  <c r="D59" i="245" s="1"/>
  <c r="F59" i="245" s="1"/>
  <c r="F49" i="245"/>
  <c r="B50" i="245" s="1"/>
  <c r="D50" i="245" s="1"/>
  <c r="F50" i="245" s="1"/>
  <c r="B51" i="245" s="1"/>
  <c r="D51" i="245" s="1"/>
  <c r="F51" i="245" s="1"/>
  <c r="B52" i="245" s="1"/>
  <c r="D52" i="245" s="1"/>
  <c r="F52" i="245" s="1"/>
  <c r="B53" i="245" s="1"/>
  <c r="D53" i="245" s="1"/>
  <c r="F53" i="245" s="1"/>
  <c r="B45" i="245"/>
  <c r="D45" i="245" s="1"/>
  <c r="F45" i="245" s="1"/>
  <c r="B46" i="245" s="1"/>
  <c r="D46" i="245" s="1"/>
  <c r="F46" i="245" s="1"/>
  <c r="F29" i="245"/>
  <c r="B30" i="245" s="1"/>
  <c r="D30" i="245" s="1"/>
  <c r="F30" i="245" s="1"/>
  <c r="B31" i="245" s="1"/>
  <c r="D31" i="245" s="1"/>
  <c r="F31" i="245" s="1"/>
  <c r="B32" i="245" s="1"/>
  <c r="D32" i="245" s="1"/>
  <c r="F32" i="245" s="1"/>
  <c r="B33" i="245" s="1"/>
  <c r="D33" i="245" s="1"/>
  <c r="F33" i="245" s="1"/>
  <c r="B34" i="245" s="1"/>
  <c r="D34" i="245" s="1"/>
  <c r="F34" i="245" s="1"/>
  <c r="B35" i="245" s="1"/>
  <c r="D35" i="245" s="1"/>
  <c r="F35" i="245" s="1"/>
  <c r="B36" i="245" s="1"/>
  <c r="D36" i="245" s="1"/>
  <c r="F36" i="245" s="1"/>
  <c r="B37" i="245" s="1"/>
  <c r="D37" i="245" s="1"/>
  <c r="F37" i="245" s="1"/>
  <c r="B38" i="245" s="1"/>
  <c r="D38" i="245" s="1"/>
  <c r="F38" i="245" s="1"/>
  <c r="D28" i="245"/>
  <c r="F28" i="245" s="1"/>
  <c r="B29" i="245" s="1"/>
  <c r="D27" i="245"/>
  <c r="F27" i="245" s="1"/>
  <c r="B25" i="245"/>
  <c r="D25" i="245" s="1"/>
  <c r="F25" i="245" s="1"/>
  <c r="B26" i="245" s="1"/>
  <c r="D26" i="245" s="1"/>
  <c r="F26" i="245" s="1"/>
  <c r="D11" i="245"/>
  <c r="F11" i="245" s="1"/>
  <c r="B12" i="245" s="1"/>
  <c r="D12" i="245" s="1"/>
  <c r="F12" i="245" s="1"/>
  <c r="B13" i="245" s="1"/>
  <c r="D13" i="245" s="1"/>
  <c r="F13" i="245" s="1"/>
  <c r="B14" i="245" s="1"/>
  <c r="D14" i="245" s="1"/>
  <c r="F14" i="245" s="1"/>
  <c r="B15" i="245" s="1"/>
  <c r="D15" i="245" s="1"/>
  <c r="F15" i="245" s="1"/>
  <c r="B16" i="245" s="1"/>
  <c r="D16" i="245" s="1"/>
  <c r="F16" i="245" s="1"/>
  <c r="B17" i="245" s="1"/>
  <c r="D17" i="245" s="1"/>
  <c r="F17" i="245" s="1"/>
  <c r="B18" i="245" s="1"/>
  <c r="D18" i="245" s="1"/>
  <c r="F18" i="245" s="1"/>
  <c r="B19" i="245" s="1"/>
  <c r="D19" i="245" s="1"/>
  <c r="F19" i="245" s="1"/>
  <c r="B20" i="245" s="1"/>
  <c r="D20" i="245" s="1"/>
  <c r="F20" i="245" s="1"/>
  <c r="B21" i="245" s="1"/>
  <c r="D21" i="245" s="1"/>
  <c r="F21" i="245" s="1"/>
  <c r="B22" i="245" s="1"/>
  <c r="D22" i="245" s="1"/>
  <c r="F22" i="245" s="1"/>
  <c r="B23" i="245" s="1"/>
  <c r="D23" i="245" s="1"/>
  <c r="F23" i="245" s="1"/>
  <c r="B24" i="245" s="1"/>
  <c r="D24" i="245" s="1"/>
  <c r="B9" i="245"/>
  <c r="D9" i="245" s="1"/>
  <c r="F9" i="245" s="1"/>
  <c r="B10" i="245" s="1"/>
  <c r="D10" i="245" s="1"/>
  <c r="F10" i="245" s="1"/>
  <c r="B88" i="243"/>
  <c r="D88" i="243" s="1"/>
  <c r="F88" i="243" s="1"/>
  <c r="D84" i="243"/>
  <c r="F84" i="243" s="1"/>
  <c r="B85" i="243" s="1"/>
  <c r="D85" i="243" s="1"/>
  <c r="F85" i="243" s="1"/>
  <c r="B86" i="243" s="1"/>
  <c r="D86" i="243" s="1"/>
  <c r="F86" i="243" s="1"/>
  <c r="B87" i="243" s="1"/>
  <c r="F70" i="243"/>
  <c r="B71" i="243" s="1"/>
  <c r="D71" i="243" s="1"/>
  <c r="F71" i="243" s="1"/>
  <c r="B72" i="243" s="1"/>
  <c r="D72" i="243" s="1"/>
  <c r="F72" i="243" s="1"/>
  <c r="B73" i="243" s="1"/>
  <c r="D73" i="243" s="1"/>
  <c r="F73" i="243" s="1"/>
  <c r="B74" i="243" s="1"/>
  <c r="D74" i="243" s="1"/>
  <c r="F74" i="243" s="1"/>
  <c r="B75" i="243" s="1"/>
  <c r="D75" i="243" s="1"/>
  <c r="F75" i="243" s="1"/>
  <c r="B76" i="243" s="1"/>
  <c r="D76" i="243" s="1"/>
  <c r="F76" i="243" s="1"/>
  <c r="B77" i="243" s="1"/>
  <c r="D77" i="243" s="1"/>
  <c r="F77" i="243" s="1"/>
  <c r="B78" i="243" s="1"/>
  <c r="D78" i="243" s="1"/>
  <c r="F78" i="243" s="1"/>
  <c r="B79" i="243" s="1"/>
  <c r="D79" i="243" s="1"/>
  <c r="F79" i="243" s="1"/>
  <c r="B80" i="243" s="1"/>
  <c r="D80" i="243" s="1"/>
  <c r="F80" i="243" s="1"/>
  <c r="B81" i="243" s="1"/>
  <c r="D81" i="243" s="1"/>
  <c r="F81" i="243" s="1"/>
  <c r="B70" i="243"/>
  <c r="D69" i="243"/>
  <c r="D68" i="243"/>
  <c r="F68" i="243" s="1"/>
  <c r="F66" i="243"/>
  <c r="B67" i="243" s="1"/>
  <c r="D67" i="243" s="1"/>
  <c r="F67" i="243" s="1"/>
  <c r="B35" i="243"/>
  <c r="D35" i="243" s="1"/>
  <c r="F35" i="243" s="1"/>
  <c r="B36" i="243" s="1"/>
  <c r="D36" i="243" s="1"/>
  <c r="F36" i="243" s="1"/>
  <c r="B37" i="243" s="1"/>
  <c r="D37" i="243" s="1"/>
  <c r="F37" i="243" s="1"/>
  <c r="D17" i="243"/>
  <c r="F17" i="243" s="1"/>
  <c r="B18" i="243" s="1"/>
  <c r="F16" i="243"/>
  <c r="D16" i="243"/>
  <c r="D15" i="243"/>
  <c r="F15" i="243" s="1"/>
  <c r="F13" i="243"/>
  <c r="B14" i="243" s="1"/>
  <c r="D13" i="243"/>
  <c r="B8" i="243"/>
  <c r="D8" i="243" s="1"/>
  <c r="F8" i="243" s="1"/>
  <c r="B101" i="242"/>
  <c r="D101" i="242" s="1"/>
  <c r="F101" i="242" s="1"/>
  <c r="B102" i="242" s="1"/>
  <c r="D102" i="242" s="1"/>
  <c r="F102" i="242" s="1"/>
  <c r="B103" i="242" s="1"/>
  <c r="D103" i="242" s="1"/>
  <c r="F103" i="242" s="1"/>
  <c r="B104" i="242" s="1"/>
  <c r="D104" i="242" s="1"/>
  <c r="F104" i="242" s="1"/>
  <c r="B105" i="242" s="1"/>
  <c r="D105" i="242" s="1"/>
  <c r="F105" i="242" s="1"/>
  <c r="B106" i="242" s="1"/>
  <c r="D106" i="242" s="1"/>
  <c r="F106" i="242" s="1"/>
  <c r="B107" i="242" s="1"/>
  <c r="D107" i="242" s="1"/>
  <c r="F107" i="242" s="1"/>
  <c r="B108" i="242" s="1"/>
  <c r="F97" i="242"/>
  <c r="B98" i="242" s="1"/>
  <c r="D98" i="242" s="1"/>
  <c r="F98" i="242" s="1"/>
  <c r="B99" i="242" s="1"/>
  <c r="D99" i="242" s="1"/>
  <c r="F99" i="242" s="1"/>
  <c r="B100" i="242" s="1"/>
  <c r="D100" i="242" s="1"/>
  <c r="F94" i="242"/>
  <c r="B82" i="242"/>
  <c r="D82" i="242" s="1"/>
  <c r="F82" i="242" s="1"/>
  <c r="B83" i="242" s="1"/>
  <c r="D83" i="242" s="1"/>
  <c r="F83" i="242" s="1"/>
  <c r="B84" i="242" s="1"/>
  <c r="D84" i="242" s="1"/>
  <c r="F84" i="242" s="1"/>
  <c r="B85" i="242" s="1"/>
  <c r="D85" i="242" s="1"/>
  <c r="F85" i="242" s="1"/>
  <c r="B86" i="242" s="1"/>
  <c r="D86" i="242" s="1"/>
  <c r="F86" i="242" s="1"/>
  <c r="B87" i="242" s="1"/>
  <c r="D87" i="242" s="1"/>
  <c r="F87" i="242" s="1"/>
  <c r="B88" i="242" s="1"/>
  <c r="D88" i="242" s="1"/>
  <c r="F88" i="242" s="1"/>
  <c r="B89" i="242" s="1"/>
  <c r="D89" i="242" s="1"/>
  <c r="F89" i="242" s="1"/>
  <c r="B90" i="242" s="1"/>
  <c r="D90" i="242" s="1"/>
  <c r="F90" i="242" s="1"/>
  <c r="B91" i="242" s="1"/>
  <c r="D91" i="242" s="1"/>
  <c r="F91" i="242" s="1"/>
  <c r="B92" i="242" s="1"/>
  <c r="D92" i="242" s="1"/>
  <c r="F92" i="242" s="1"/>
  <c r="B93" i="242" s="1"/>
  <c r="D93" i="242" s="1"/>
  <c r="F93" i="242" s="1"/>
  <c r="D81" i="242"/>
  <c r="D80" i="242"/>
  <c r="F80" i="242" s="1"/>
  <c r="F78" i="242"/>
  <c r="B79" i="242" s="1"/>
  <c r="D79" i="242" s="1"/>
  <c r="F79" i="242" s="1"/>
  <c r="F70" i="242"/>
  <c r="B71" i="242" s="1"/>
  <c r="D71" i="242" s="1"/>
  <c r="F71" i="242" s="1"/>
  <c r="B73" i="242" s="1"/>
  <c r="D73" i="242" s="1"/>
  <c r="F73" i="242" s="1"/>
  <c r="B74" i="242" s="1"/>
  <c r="D74" i="242" s="1"/>
  <c r="F74" i="242" s="1"/>
  <c r="B75" i="242" s="1"/>
  <c r="D75" i="242" s="1"/>
  <c r="F75" i="242" s="1"/>
  <c r="B76" i="242" s="1"/>
  <c r="D76" i="242" s="1"/>
  <c r="F76" i="242" s="1"/>
  <c r="B77" i="242" s="1"/>
  <c r="D77" i="242" s="1"/>
  <c r="F77" i="242" s="1"/>
  <c r="B78" i="242" s="1"/>
  <c r="F36" i="242"/>
  <c r="B37" i="242" s="1"/>
  <c r="D37" i="242" s="1"/>
  <c r="F37" i="242" s="1"/>
  <c r="F21" i="242"/>
  <c r="B22" i="242" s="1"/>
  <c r="D22" i="242" s="1"/>
  <c r="F22" i="242" s="1"/>
  <c r="B23" i="242" s="1"/>
  <c r="D23" i="242" s="1"/>
  <c r="F23" i="242" s="1"/>
  <c r="B24" i="242" s="1"/>
  <c r="D24" i="242" s="1"/>
  <c r="F24" i="242" s="1"/>
  <c r="B25" i="242" s="1"/>
  <c r="D25" i="242" s="1"/>
  <c r="F25" i="242" s="1"/>
  <c r="B26" i="242" s="1"/>
  <c r="D26" i="242" s="1"/>
  <c r="F26" i="242" s="1"/>
  <c r="F12" i="242"/>
  <c r="B13" i="242" s="1"/>
  <c r="D13" i="242" s="1"/>
  <c r="F13" i="242" s="1"/>
  <c r="F11" i="242"/>
  <c r="B12" i="242" s="1"/>
  <c r="B11" i="242"/>
  <c r="D10" i="242"/>
  <c r="F9" i="242"/>
  <c r="D7" i="242"/>
  <c r="F7" i="242" s="1"/>
  <c r="B8" i="242" s="1"/>
  <c r="D8" i="242" s="1"/>
  <c r="F8" i="242" s="1"/>
  <c r="B9" i="242" s="1"/>
  <c r="D75" i="246"/>
  <c r="F75" i="246" s="1"/>
  <c r="D62" i="246"/>
  <c r="F62" i="246" s="1"/>
  <c r="B63" i="246" s="1"/>
  <c r="D63" i="246" s="1"/>
  <c r="F63" i="246" s="1"/>
  <c r="B64" i="246" s="1"/>
  <c r="D64" i="246" s="1"/>
  <c r="F64" i="246" s="1"/>
  <c r="B65" i="246" s="1"/>
  <c r="D65" i="246" s="1"/>
  <c r="F65" i="246" s="1"/>
  <c r="B66" i="246" s="1"/>
  <c r="D66" i="246" s="1"/>
  <c r="F66" i="246" s="1"/>
  <c r="B67" i="246" s="1"/>
  <c r="D67" i="246" s="1"/>
  <c r="F67" i="246" s="1"/>
  <c r="B68" i="246" s="1"/>
  <c r="D68" i="246" s="1"/>
  <c r="F68" i="246" s="1"/>
  <c r="B69" i="246" s="1"/>
  <c r="B58" i="246"/>
  <c r="D58" i="246" s="1"/>
  <c r="F58" i="246" s="1"/>
  <c r="F53" i="246"/>
  <c r="B54" i="246" s="1"/>
  <c r="D54" i="246" s="1"/>
  <c r="F54" i="246" s="1"/>
  <c r="B50" i="246"/>
  <c r="D50" i="246" s="1"/>
  <c r="F50" i="246" s="1"/>
  <c r="B52" i="246" s="1"/>
  <c r="D52" i="246" s="1"/>
  <c r="F52" i="246" s="1"/>
  <c r="B53" i="246" s="1"/>
  <c r="D33" i="246"/>
  <c r="F33" i="246" s="1"/>
  <c r="B34" i="246" s="1"/>
  <c r="D34" i="246" s="1"/>
  <c r="F34" i="246" s="1"/>
  <c r="B35" i="246" s="1"/>
  <c r="D35" i="246" s="1"/>
  <c r="F35" i="246" s="1"/>
  <c r="B36" i="246" s="1"/>
  <c r="D36" i="246" s="1"/>
  <c r="F36" i="246" s="1"/>
  <c r="B37" i="246" s="1"/>
  <c r="D37" i="246" s="1"/>
  <c r="F37" i="246" s="1"/>
  <c r="B38" i="246" s="1"/>
  <c r="D38" i="246" s="1"/>
  <c r="F38" i="246" s="1"/>
  <c r="B40" i="246" s="1"/>
  <c r="D40" i="246" s="1"/>
  <c r="F40" i="246" s="1"/>
  <c r="F29" i="246"/>
  <c r="B30" i="246" s="1"/>
  <c r="D30" i="246" s="1"/>
  <c r="F30" i="246" s="1"/>
  <c r="B32" i="246" s="1"/>
  <c r="D32" i="246" s="1"/>
  <c r="F32" i="246" s="1"/>
  <c r="D9" i="246"/>
  <c r="F9" i="246" s="1"/>
  <c r="B10" i="246" s="1"/>
  <c r="D10" i="246" s="1"/>
  <c r="F10" i="246" s="1"/>
  <c r="B11" i="246" s="1"/>
  <c r="D11" i="246" s="1"/>
  <c r="F11" i="246" s="1"/>
  <c r="B13" i="246" s="1"/>
  <c r="D13" i="246" s="1"/>
  <c r="F13" i="246" s="1"/>
  <c r="B14" i="246" s="1"/>
  <c r="D14" i="246" s="1"/>
  <c r="F14" i="246" s="1"/>
  <c r="B16" i="246" s="1"/>
  <c r="D16" i="246" s="1"/>
  <c r="F16" i="246" s="1"/>
  <c r="B17" i="246" s="1"/>
  <c r="D17" i="246" s="1"/>
  <c r="F17" i="246" s="1"/>
  <c r="F115" i="246" l="1"/>
  <c r="B88" i="245"/>
  <c r="D113" i="242"/>
  <c r="F113" i="242" s="1"/>
  <c r="D108" i="242"/>
  <c r="F108" i="242" s="1"/>
  <c r="B55" i="246"/>
  <c r="D55" i="246" s="1"/>
  <c r="F55" i="246" s="1"/>
  <c r="B56" i="246"/>
  <c r="D56" i="246" s="1"/>
  <c r="F56" i="246" s="1"/>
  <c r="B57" i="246" s="1"/>
  <c r="D57" i="246" s="1"/>
  <c r="B38" i="243"/>
  <c r="D38" i="243" s="1"/>
  <c r="F38" i="243" s="1"/>
  <c r="B39" i="243" s="1"/>
  <c r="D39" i="243" s="1"/>
  <c r="F39" i="243" s="1"/>
  <c r="F92" i="243"/>
  <c r="F14" i="243"/>
  <c r="D14" i="243"/>
  <c r="D18" i="243"/>
  <c r="F18" i="243"/>
  <c r="B19" i="243" s="1"/>
  <c r="D116" i="246" l="1"/>
  <c r="D88" i="245"/>
  <c r="F88" i="245" s="1"/>
  <c r="B89" i="245" s="1"/>
  <c r="B40" i="243"/>
  <c r="D40" i="243" s="1"/>
  <c r="F40" i="243" s="1"/>
  <c r="B41" i="243" s="1"/>
  <c r="B93" i="243"/>
  <c r="D93" i="243" s="1"/>
  <c r="D19" i="243"/>
  <c r="F19" i="243"/>
  <c r="B20" i="243" s="1"/>
  <c r="D20" i="243" s="1"/>
  <c r="F20" i="243" s="1"/>
  <c r="B21" i="243" s="1"/>
  <c r="D21" i="243" s="1"/>
  <c r="F21" i="243" s="1"/>
  <c r="B22" i="243" s="1"/>
  <c r="D22" i="243" s="1"/>
  <c r="F22" i="243" s="1"/>
  <c r="B23" i="243" s="1"/>
  <c r="D23" i="243" s="1"/>
  <c r="F23" i="243" s="1"/>
  <c r="B24" i="243" s="1"/>
  <c r="D24" i="243" s="1"/>
  <c r="F24" i="243" s="1"/>
  <c r="B25" i="243" s="1"/>
  <c r="D25" i="243" s="1"/>
  <c r="F25" i="243" s="1"/>
  <c r="B27" i="243" s="1"/>
  <c r="D27" i="243" s="1"/>
  <c r="F27" i="243" s="1"/>
  <c r="B28" i="243" s="1"/>
  <c r="D28" i="243" s="1"/>
  <c r="F28" i="243" s="1"/>
  <c r="B29" i="243" s="1"/>
  <c r="D29" i="243" s="1"/>
  <c r="F29" i="243" s="1"/>
  <c r="B30" i="243" s="1"/>
  <c r="D30" i="243" s="1"/>
  <c r="F30" i="243" s="1"/>
  <c r="B31" i="243" s="1"/>
  <c r="D31" i="243" s="1"/>
  <c r="F31" i="243" s="1"/>
  <c r="B32" i="243" s="1"/>
  <c r="D32" i="243" s="1"/>
  <c r="F32" i="243" s="1"/>
  <c r="B33" i="243" s="1"/>
  <c r="D33" i="243" s="1"/>
  <c r="F33" i="243" s="1"/>
  <c r="B34" i="243" s="1"/>
  <c r="D89" i="245" l="1"/>
  <c r="F89" i="245" s="1"/>
  <c r="B90" i="245" s="1"/>
  <c r="F93" i="243"/>
  <c r="B94" i="243" s="1"/>
  <c r="D94" i="243" s="1"/>
  <c r="F94" i="243" s="1"/>
  <c r="B95" i="243" s="1"/>
  <c r="D95" i="243" s="1"/>
  <c r="F95" i="243" s="1"/>
  <c r="B96" i="243" s="1"/>
  <c r="D96" i="243" s="1"/>
  <c r="F96" i="243" s="1"/>
  <c r="B97" i="243" s="1"/>
  <c r="D90" i="245" l="1"/>
  <c r="F90" i="245" s="1"/>
  <c r="D41" i="243"/>
  <c r="F41" i="243" s="1"/>
  <c r="B42" i="243" s="1"/>
  <c r="D42" i="243" s="1"/>
  <c r="F42" i="243" s="1"/>
  <c r="B91" i="245" l="1"/>
  <c r="D91" i="245" s="1"/>
  <c r="F91" i="245" s="1"/>
  <c r="D97" i="243"/>
  <c r="F97" i="243" s="1"/>
  <c r="B98" i="243" s="1"/>
  <c r="D98" i="243" s="1"/>
  <c r="F98" i="243" s="1"/>
  <c r="B99" i="243" s="1"/>
  <c r="D99" i="243" s="1"/>
  <c r="F99" i="243" s="1"/>
  <c r="B100" i="243" s="1"/>
  <c r="D100" i="243" s="1"/>
  <c r="F100" i="243" s="1"/>
  <c r="B101" i="243" s="1"/>
  <c r="D101" i="243" s="1"/>
  <c r="F101" i="243" s="1"/>
  <c r="B43" i="243"/>
  <c r="D43" i="243" s="1"/>
  <c r="F43" i="243" s="1"/>
  <c r="B44" i="243" s="1"/>
  <c r="D44" i="243" s="1"/>
  <c r="F44" i="243" s="1"/>
  <c r="B45" i="243" s="1"/>
  <c r="B102" i="243" l="1"/>
  <c r="D102" i="243" s="1"/>
  <c r="F102" i="243" s="1"/>
  <c r="B103" i="243" s="1"/>
  <c r="D103" i="243" s="1"/>
  <c r="F103" i="243" s="1"/>
  <c r="B104" i="243" s="1"/>
  <c r="D104" i="243" s="1"/>
  <c r="F104" i="243" s="1"/>
  <c r="B105" i="243" s="1"/>
  <c r="D45" i="243"/>
  <c r="F45" i="243" s="1"/>
  <c r="B46" i="243" s="1"/>
  <c r="D46" i="243" s="1"/>
  <c r="F46" i="243" s="1"/>
  <c r="B47" i="243" s="1"/>
  <c r="D47" i="243" s="1"/>
  <c r="F47" i="243" s="1"/>
  <c r="B48" i="243" l="1"/>
  <c r="D48" i="243" l="1"/>
  <c r="F48" i="243" s="1"/>
  <c r="B49" i="243" s="1"/>
  <c r="D49" i="243" s="1"/>
  <c r="F49" i="243" s="1"/>
  <c r="B50" i="243" s="1"/>
  <c r="D50" i="243" l="1"/>
  <c r="F50" i="243" s="1"/>
  <c r="B52" i="243" s="1"/>
  <c r="D52" i="243" l="1"/>
  <c r="D105" i="243"/>
  <c r="F105" i="243" l="1"/>
  <c r="F52" i="243"/>
  <c r="B53" i="243" s="1"/>
  <c r="D53" i="243" s="1"/>
  <c r="F53" i="243" s="1"/>
  <c r="B54" i="243" s="1"/>
  <c r="D54" i="243" l="1"/>
  <c r="F54" i="243" s="1"/>
  <c r="B55" i="243" s="1"/>
  <c r="D55" i="243" s="1"/>
  <c r="F55" i="243" s="1"/>
  <c r="B56" i="243" s="1"/>
  <c r="D56" i="243" s="1"/>
  <c r="F56" i="243" s="1"/>
  <c r="B57" i="243" s="1"/>
  <c r="B106" i="243"/>
  <c r="D106" i="243" s="1"/>
  <c r="F106" i="243" s="1"/>
  <c r="B107" i="243" s="1"/>
  <c r="D107" i="243" s="1"/>
  <c r="F107" i="243" s="1"/>
  <c r="B108" i="243" s="1"/>
  <c r="D108" i="243" l="1"/>
  <c r="F108" i="243" s="1"/>
  <c r="F57" i="243" l="1"/>
  <c r="B58" i="243" s="1"/>
  <c r="D58" i="243" s="1"/>
  <c r="F139" i="242"/>
  <c r="F58" i="243" l="1"/>
  <c r="D140" i="242"/>
  <c r="B59" i="243" l="1"/>
  <c r="D59" i="243" s="1"/>
  <c r="D141" i="242"/>
  <c r="F59" i="243" l="1"/>
  <c r="B60" i="243" s="1"/>
  <c r="D60" i="243" s="1"/>
  <c r="F60" i="243" s="1"/>
  <c r="B61" i="243" s="1"/>
  <c r="D61" i="243" s="1"/>
  <c r="F61" i="243" s="1"/>
  <c r="B62" i="243" s="1"/>
  <c r="D62" i="243" s="1"/>
  <c r="F62" i="243" s="1"/>
  <c r="F141" i="242"/>
  <c r="B142" i="242" s="1"/>
  <c r="D142" i="242" s="1"/>
  <c r="F142" i="242" l="1"/>
  <c r="B143" i="242" s="1"/>
  <c r="D143" i="242" s="1"/>
  <c r="F143" i="242" s="1"/>
</calcChain>
</file>

<file path=xl/sharedStrings.xml><?xml version="1.0" encoding="utf-8"?>
<sst xmlns="http://schemas.openxmlformats.org/spreadsheetml/2006/main" count="1042" uniqueCount="499">
  <si>
    <r>
      <rPr>
        <sz val="26"/>
        <rFont val="SimSun"/>
        <charset val="134"/>
      </rPr>
      <t>亚</t>
    </r>
    <r>
      <rPr>
        <sz val="26"/>
        <rFont val="Times New Roman"/>
        <family val="1"/>
      </rPr>
      <t xml:space="preserve">  </t>
    </r>
    <r>
      <rPr>
        <sz val="26"/>
        <rFont val="SimSun"/>
        <charset val="134"/>
      </rPr>
      <t>海</t>
    </r>
    <r>
      <rPr>
        <sz val="26"/>
        <rFont val="Times New Roman"/>
        <family val="1"/>
      </rPr>
      <t xml:space="preserve">  </t>
    </r>
    <r>
      <rPr>
        <sz val="26"/>
        <rFont val="SimSun"/>
        <charset val="134"/>
      </rPr>
      <t>航</t>
    </r>
    <r>
      <rPr>
        <sz val="26"/>
        <rFont val="Times New Roman"/>
        <family val="1"/>
      </rPr>
      <t xml:space="preserve">  </t>
    </r>
    <r>
      <rPr>
        <sz val="26"/>
        <rFont val="SimSun"/>
        <charset val="134"/>
      </rPr>
      <t>运</t>
    </r>
    <r>
      <rPr>
        <sz val="26"/>
        <rFont val="Times New Roman"/>
        <family val="1"/>
      </rPr>
      <t xml:space="preserve">  </t>
    </r>
    <r>
      <rPr>
        <sz val="26"/>
        <rFont val="SimSun"/>
        <charset val="134"/>
      </rPr>
      <t>有</t>
    </r>
    <r>
      <rPr>
        <sz val="26"/>
        <rFont val="Times New Roman"/>
        <family val="1"/>
      </rPr>
      <t xml:space="preserve">   </t>
    </r>
    <r>
      <rPr>
        <sz val="26"/>
        <rFont val="SimSun"/>
        <charset val="134"/>
      </rPr>
      <t>限</t>
    </r>
    <r>
      <rPr>
        <sz val="26"/>
        <rFont val="Times New Roman"/>
        <family val="1"/>
      </rPr>
      <t xml:space="preserve">   </t>
    </r>
    <r>
      <rPr>
        <sz val="26"/>
        <rFont val="SimSun"/>
        <charset val="134"/>
      </rPr>
      <t>公</t>
    </r>
    <r>
      <rPr>
        <sz val="26"/>
        <rFont val="Times New Roman"/>
        <family val="1"/>
      </rPr>
      <t xml:space="preserve">   </t>
    </r>
    <r>
      <rPr>
        <sz val="26"/>
        <rFont val="SimSun"/>
        <charset val="134"/>
      </rPr>
      <t>司</t>
    </r>
  </si>
  <si>
    <t>MOC-ML00252</t>
  </si>
  <si>
    <t>ASEAN  SEAS  LINE   CO.,   LIMITED</t>
  </si>
  <si>
    <t>NPX MV."BIG BREEZY" V 2601S/N</t>
  </si>
  <si>
    <t>PORT</t>
  </si>
  <si>
    <t>ETA</t>
  </si>
  <si>
    <t>ETB</t>
  </si>
  <si>
    <t>ETD</t>
  </si>
  <si>
    <t>Remark</t>
  </si>
  <si>
    <r>
      <rPr>
        <sz val="12"/>
        <color indexed="12"/>
        <rFont val="Verdana"/>
        <family val="2"/>
      </rPr>
      <t>Delay</t>
    </r>
    <r>
      <rPr>
        <sz val="10"/>
        <color indexed="12"/>
        <rFont val="Verdana"/>
        <family val="2"/>
      </rPr>
      <t xml:space="preserve"> y/n</t>
    </r>
  </si>
  <si>
    <t xml:space="preserve">  </t>
  </si>
  <si>
    <t>TAO/2550S</t>
  </si>
  <si>
    <t>P/I NPX line at TAO/port congestion</t>
  </si>
  <si>
    <t>SHA/2550S</t>
  </si>
  <si>
    <t>port congestion</t>
  </si>
  <si>
    <t>NGB/2550S</t>
  </si>
  <si>
    <t>port congestion/will bunker first at XMN after departure NGB</t>
  </si>
  <si>
    <t>MNN/2550N</t>
  </si>
  <si>
    <t>TAO/2551S</t>
  </si>
  <si>
    <t>SHA/2551S</t>
  </si>
  <si>
    <t>port closed from 16th 0257lt to 16th 1400lt due to poor visibility/berth delay due to poor visibility</t>
  </si>
  <si>
    <t>NGB/2551S</t>
  </si>
  <si>
    <t>MNN/2551N</t>
  </si>
  <si>
    <t>TAO/2601S</t>
  </si>
  <si>
    <t>SHA/2601S</t>
  </si>
  <si>
    <t>NGB/2601S</t>
  </si>
  <si>
    <t>MNN/2601N</t>
  </si>
  <si>
    <t>DACHANBAY/2601N</t>
  </si>
  <si>
    <t>P/O NPX line at DA CHAN BAY/port congestion</t>
  </si>
  <si>
    <r>
      <rPr>
        <sz val="11"/>
        <rFont val="Verdana"/>
        <family val="2"/>
      </rPr>
      <t xml:space="preserve">NPX </t>
    </r>
    <r>
      <rPr>
        <sz val="10"/>
        <rFont val="Verdana"/>
        <family val="2"/>
      </rPr>
      <t xml:space="preserve"> MV."CA KOBE" V 2604S/N</t>
    </r>
  </si>
  <si>
    <t xml:space="preserve"> </t>
  </si>
  <si>
    <t>NGB/2604S</t>
  </si>
  <si>
    <t>P/I NPX line at NGB/port congestion</t>
  </si>
  <si>
    <t>SHA/2604S</t>
  </si>
  <si>
    <t>port congestion/port closed from 0940/15th to 1815/15th due to big fog</t>
  </si>
  <si>
    <t>MNN/2604N</t>
  </si>
  <si>
    <t>TAO/2605W</t>
  </si>
  <si>
    <t>P/I HHX2 line at TAO</t>
  </si>
  <si>
    <t>SHA/2605W</t>
  </si>
  <si>
    <t>HKG/2605W</t>
  </si>
  <si>
    <r>
      <rPr>
        <sz val="11"/>
        <rFont val="Verdana"/>
        <family val="2"/>
      </rPr>
      <t xml:space="preserve">NPX </t>
    </r>
    <r>
      <rPr>
        <sz val="10"/>
        <rFont val="Verdana"/>
        <family val="2"/>
      </rPr>
      <t xml:space="preserve"> MV."JY BONITO" V 2609S/N</t>
    </r>
  </si>
  <si>
    <t>TAO/2609S</t>
  </si>
  <si>
    <t>port congestion/P/I NPX line at TAO</t>
  </si>
  <si>
    <t>SHA/2609S</t>
  </si>
  <si>
    <t>NGB/2609S</t>
  </si>
  <si>
    <t>omit NGB</t>
  </si>
  <si>
    <t>MNN/2609N</t>
  </si>
  <si>
    <t>TAO/2610W</t>
  </si>
  <si>
    <t>P/I HHX2 line at TAO/port congestion/port closed from 0330/25 to … due to poor visibility</t>
  </si>
  <si>
    <t>TAO/2605S</t>
  </si>
  <si>
    <t>P/I NPX line at TAO/port congestion/port closed from 0330/25 to 2325/25 due to poor visibility</t>
  </si>
  <si>
    <t>SHA/2605S</t>
  </si>
  <si>
    <t>NGB/2605S</t>
  </si>
  <si>
    <t>MNN/2605N</t>
  </si>
  <si>
    <t>NGB/2606W</t>
  </si>
  <si>
    <t>P/I HHX2 line at NGB</t>
  </si>
  <si>
    <t>SHA/2606W</t>
  </si>
  <si>
    <t>TAO/2607S</t>
  </si>
  <si>
    <r>
      <rPr>
        <sz val="12"/>
        <rFont val="Verdana"/>
        <family val="2"/>
      </rPr>
      <t xml:space="preserve">NPX </t>
    </r>
    <r>
      <rPr>
        <sz val="10"/>
        <rFont val="Verdana"/>
        <family val="2"/>
      </rPr>
      <t xml:space="preserve"> MV."OPHELIA(</t>
    </r>
    <r>
      <rPr>
        <sz val="10"/>
        <rFont val="宋体"/>
        <family val="3"/>
        <charset val="134"/>
      </rPr>
      <t>金星奥菲利亚）</t>
    </r>
    <r>
      <rPr>
        <sz val="10"/>
        <rFont val="Verdana"/>
        <family val="2"/>
      </rPr>
      <t>" V 66S/N</t>
    </r>
  </si>
  <si>
    <t>NGB/61S</t>
  </si>
  <si>
    <t>SHA/61S</t>
  </si>
  <si>
    <t>TAO/61S</t>
  </si>
  <si>
    <t>omit TAO</t>
  </si>
  <si>
    <t>MNN/61N</t>
  </si>
  <si>
    <t>TAO/62S</t>
  </si>
  <si>
    <t>SHA/62S</t>
  </si>
  <si>
    <t>NGB/62S</t>
  </si>
  <si>
    <t>MNN/62N</t>
  </si>
  <si>
    <t>TAO/63S</t>
  </si>
  <si>
    <t>SHA/63S</t>
  </si>
  <si>
    <t>NGB/63S</t>
  </si>
  <si>
    <t>MNN/63N</t>
  </si>
  <si>
    <t>TAO/64S</t>
  </si>
  <si>
    <t>pilot suspend from 1755lt to 2130lt/16th due to big wind/inbound&amp;outbound limited from 16th 0800LT to 17th 1230lt due to poor visibility/port congestion</t>
  </si>
  <si>
    <t>SHA/64S</t>
  </si>
  <si>
    <t>NGB/64S</t>
  </si>
  <si>
    <t>MNN/64N</t>
  </si>
  <si>
    <t>TAO/65S</t>
  </si>
  <si>
    <t>SHA/65S</t>
  </si>
  <si>
    <t>NGB/65S</t>
  </si>
  <si>
    <t>MNN/65N</t>
  </si>
  <si>
    <t>TAO/66S</t>
  </si>
  <si>
    <t>SHA/66S</t>
  </si>
  <si>
    <t>NGB/66S</t>
  </si>
  <si>
    <t>MNN/66N</t>
  </si>
  <si>
    <t>SHK/66N</t>
  </si>
  <si>
    <t>P/O NPX line at SHK</t>
  </si>
  <si>
    <t>P/I NPX line at NGB</t>
  </si>
  <si>
    <t>TAO/67S</t>
  </si>
  <si>
    <t>SHA/67S</t>
  </si>
  <si>
    <t>NGB/67S</t>
  </si>
  <si>
    <t>MNN/67N</t>
  </si>
  <si>
    <t>TAO/68S</t>
  </si>
  <si>
    <t>SHA/68S</t>
  </si>
  <si>
    <t>NGB/68S</t>
  </si>
  <si>
    <t>MNN/68N</t>
  </si>
  <si>
    <t>P/O NPX line at MNN</t>
  </si>
  <si>
    <t>TAO/81S</t>
  </si>
  <si>
    <t>SHA/81S</t>
  </si>
  <si>
    <t>NGB/81S</t>
  </si>
  <si>
    <t>MNN/81N</t>
  </si>
  <si>
    <r>
      <rPr>
        <sz val="11"/>
        <rFont val="Verdana"/>
        <family val="2"/>
      </rPr>
      <t xml:space="preserve">NPX2 </t>
    </r>
    <r>
      <rPr>
        <sz val="10"/>
        <rFont val="Verdana"/>
        <family val="2"/>
      </rPr>
      <t xml:space="preserve"> MV."CA OSAKA" V 2527S/N</t>
    </r>
  </si>
  <si>
    <t>TAO/2527S</t>
  </si>
  <si>
    <t>P/I NPX2 line at TAO/port congestion</t>
  </si>
  <si>
    <t>RIZHAO/2527S</t>
  </si>
  <si>
    <t>OMIT RZH</t>
  </si>
  <si>
    <t>SHA/2527S</t>
  </si>
  <si>
    <t>will bunker first at BAOSHAN NORTH ANCHORAGE after departure SHA</t>
  </si>
  <si>
    <t>MNS/2527N</t>
  </si>
  <si>
    <t>port congestion/port closed from 1900/24th to 1900/25th</t>
  </si>
  <si>
    <t>XMN/2528W</t>
  </si>
  <si>
    <t>P/I BHX line at XMN/delay arrival due to bad weather/port congestion</t>
  </si>
  <si>
    <t>TAO/2552S</t>
  </si>
  <si>
    <t>RIZHAO/2552S</t>
  </si>
  <si>
    <t>SHA/2552S</t>
  </si>
  <si>
    <t>XMN/2552S</t>
  </si>
  <si>
    <t>add call XMN</t>
  </si>
  <si>
    <t>MNS/2552N</t>
  </si>
  <si>
    <t>RIZHAO/2601S</t>
  </si>
  <si>
    <t>delay arrival due to bad weather</t>
  </si>
  <si>
    <t>call QQCTU terminal/port congestion/Ships with a freeboard of less than 5 meters are limited pilot service from 25th 1230LT to 26th 0851LT due to large swell</t>
  </si>
  <si>
    <t>XMN/2601S</t>
  </si>
  <si>
    <t>MNS/2601N</t>
  </si>
  <si>
    <t>port congestion/delay departure due to slowing cargo operations</t>
  </si>
  <si>
    <t>TAO/2602S</t>
  </si>
  <si>
    <t>RIZHAO/2602S</t>
  </si>
  <si>
    <t>SHA/2602S</t>
  </si>
  <si>
    <t>XMN/2602S</t>
  </si>
  <si>
    <t>omit XMN</t>
  </si>
  <si>
    <t>MNS/2602N</t>
  </si>
  <si>
    <t>RIZHAO/2603S</t>
  </si>
  <si>
    <t>drop anchor from 10th 0235LT to 10th 1500LT to shelter rough sea/delay arrive due to bad weather</t>
  </si>
  <si>
    <t>TAO/2603S</t>
  </si>
  <si>
    <t>SHA/2603S</t>
  </si>
  <si>
    <t>XMN/2603S</t>
  </si>
  <si>
    <t>MNS/2603N</t>
  </si>
  <si>
    <t>RIZHAO/2605S</t>
  </si>
  <si>
    <t>port closed from 1st 1720 due to poor visibility/port closed from 30th 0300-1500 due to poor visibility/port congestion</t>
  </si>
  <si>
    <t>XMN/2605S</t>
  </si>
  <si>
    <t>MNS/2605N</t>
  </si>
  <si>
    <t>TAO/2606S</t>
  </si>
  <si>
    <t>RZH/2606S</t>
  </si>
  <si>
    <t>SHA/2606S</t>
  </si>
  <si>
    <t>XMN/2606S</t>
  </si>
  <si>
    <r>
      <rPr>
        <sz val="11"/>
        <rFont val="Verdana"/>
        <family val="2"/>
      </rPr>
      <t xml:space="preserve">NPX2 </t>
    </r>
    <r>
      <rPr>
        <sz val="10"/>
        <rFont val="Verdana"/>
        <family val="2"/>
      </rPr>
      <t xml:space="preserve"> MV."UGL SHENZHEN" V 2605S/N</t>
    </r>
  </si>
  <si>
    <t>port congestion/call QQCTU</t>
  </si>
  <si>
    <t>SHA/2607S</t>
  </si>
  <si>
    <t>XMN/2607S</t>
  </si>
  <si>
    <t>MNS/2607N</t>
  </si>
  <si>
    <t>will change name and flag at HKG after departure MNS</t>
  </si>
  <si>
    <r>
      <rPr>
        <sz val="11"/>
        <rFont val="Verdana"/>
        <family val="2"/>
      </rPr>
      <t xml:space="preserve">NPX2 </t>
    </r>
    <r>
      <rPr>
        <sz val="10"/>
        <rFont val="Verdana"/>
        <family val="2"/>
      </rPr>
      <t xml:space="preserve"> MV."CUL HUMEN" V 2611S/N</t>
    </r>
  </si>
  <si>
    <t>TAO/2611S</t>
  </si>
  <si>
    <t>port congestion/change to call QQCTU</t>
  </si>
  <si>
    <t>SHA/2611S</t>
  </si>
  <si>
    <t>XMN/2611S</t>
  </si>
  <si>
    <t>MNS/2611N</t>
  </si>
  <si>
    <t>TAO/2611N</t>
  </si>
  <si>
    <t>P/O NPX2 line at TAO/call DA GANG terminal</t>
  </si>
  <si>
    <t>TAO/2613S</t>
  </si>
  <si>
    <t>call DA GANG terminal</t>
  </si>
  <si>
    <t>SHA/2613S</t>
  </si>
  <si>
    <t>XMN/2613S</t>
  </si>
  <si>
    <t>MNS/2613N</t>
  </si>
  <si>
    <t>SVP MV."HONG YONG LAN TIAN" V 2603S/N</t>
  </si>
  <si>
    <t>SHK/2543S</t>
  </si>
  <si>
    <t>P/I SVP line at SHK/port congestion</t>
  </si>
  <si>
    <t>NSA/2543S</t>
  </si>
  <si>
    <t>omit NSA</t>
  </si>
  <si>
    <t>XMN/2543S</t>
  </si>
  <si>
    <t>MNN/2543N</t>
  </si>
  <si>
    <t>port congestion/delay arrive due to typhoon</t>
  </si>
  <si>
    <t>XMN/2544S</t>
  </si>
  <si>
    <t>SHK/2544S</t>
  </si>
  <si>
    <t>NSA/2544S</t>
  </si>
  <si>
    <t>will bunker first at HKG anchorage after departure NSA</t>
  </si>
  <si>
    <t>MMN/2544N</t>
  </si>
  <si>
    <t>XMN/2545S</t>
  </si>
  <si>
    <t>SHK/2545S</t>
  </si>
  <si>
    <t>NSA/2545S</t>
  </si>
  <si>
    <t>MMN/2545N</t>
  </si>
  <si>
    <t>XMN/2546S</t>
  </si>
  <si>
    <t>port congestion/berth delay due to previous vessel departure delay</t>
  </si>
  <si>
    <t>SHK/2546S</t>
  </si>
  <si>
    <t>NSA/2546S</t>
  </si>
  <si>
    <t>port congestion/will bunker first at HKG anchorage after departure NSA</t>
  </si>
  <si>
    <t>MMN/2546N</t>
  </si>
  <si>
    <t>XMN/2547S</t>
  </si>
  <si>
    <t>SHK/2547S</t>
  </si>
  <si>
    <t>NSA/2547S</t>
  </si>
  <si>
    <t>port congestion/will anchor from 3rd 1230lt to 3rd 2100lt due to bad weather</t>
  </si>
  <si>
    <t>MMN/2547N</t>
  </si>
  <si>
    <t>port congestion/delay arrive due to bad weather</t>
  </si>
  <si>
    <t>XMN/2548S</t>
  </si>
  <si>
    <t>delay arrive due to bad weather/port congestion</t>
  </si>
  <si>
    <t>SHK/2548S</t>
  </si>
  <si>
    <t>NSA/2548S</t>
  </si>
  <si>
    <t>MMN/2548N</t>
  </si>
  <si>
    <t>port congestion/delay arrival due to bad weather</t>
  </si>
  <si>
    <t>XMN/2549S</t>
  </si>
  <si>
    <t>SHK/2549S</t>
  </si>
  <si>
    <t>port congestion/delay departure due to oil spill cleanup</t>
  </si>
  <si>
    <t>NSA/2549S</t>
  </si>
  <si>
    <t>MMN/2549N</t>
  </si>
  <si>
    <t>port congestion/will bunker first at HKG anchorage after departure MNN</t>
  </si>
  <si>
    <t>SHK/2603S</t>
  </si>
  <si>
    <t>NSA/2603S</t>
  </si>
  <si>
    <t>call NCT terminal/port congestion</t>
  </si>
  <si>
    <t>MMN/2603N</t>
  </si>
  <si>
    <t>XMN/2603N</t>
  </si>
  <si>
    <t>P/O SVP line at XMN</t>
  </si>
  <si>
    <t>SVP MV."CA MANILA" V 2605S/N</t>
  </si>
  <si>
    <t>SAD/2605S</t>
  </si>
  <si>
    <t>P/I SVP line at SAD</t>
  </si>
  <si>
    <t>SHK/2605S</t>
  </si>
  <si>
    <t>NSA/2605S</t>
  </si>
  <si>
    <t>call NCT terminal</t>
  </si>
  <si>
    <t xml:space="preserve">MNN/2605N </t>
  </si>
  <si>
    <t>NSA/2606S</t>
  </si>
  <si>
    <t>P/I BTX line at NSA</t>
  </si>
  <si>
    <t>NGB/2610S</t>
  </si>
  <si>
    <t>port congestion/P/I SVP line at NGB/add call NGB</t>
  </si>
  <si>
    <t>XMN/2610S</t>
  </si>
  <si>
    <t>SHK/2610S</t>
  </si>
  <si>
    <t>NSA/2610S</t>
  </si>
  <si>
    <t>MNN/2610N</t>
  </si>
  <si>
    <t>SHK/2611S</t>
  </si>
  <si>
    <t>OMIT SHK</t>
  </si>
  <si>
    <t>NSA/2611S</t>
  </si>
  <si>
    <t>MNN/2611N</t>
  </si>
  <si>
    <t>SHK/2612S</t>
  </si>
  <si>
    <t>P/I SVP2 line at SHK</t>
  </si>
  <si>
    <t>NSA/2612S</t>
  </si>
  <si>
    <t>P/I SVP line at NSA</t>
  </si>
  <si>
    <t>XMN/2612S</t>
  </si>
  <si>
    <t>MNS/2612N</t>
  </si>
  <si>
    <t>XMN/2612N</t>
  </si>
  <si>
    <t>NGB/2612N</t>
  </si>
  <si>
    <t>SVP2 MV."LI DA WANG" V 2548S/N</t>
  </si>
  <si>
    <t xml:space="preserve">MNS/2547N </t>
  </si>
  <si>
    <t>will bunker first at HKG anchorage after departure SHK/berth delay due to previous vessel departure late</t>
  </si>
  <si>
    <t xml:space="preserve">MNS/2548N </t>
  </si>
  <si>
    <t>port closed from 1900/24th to 1900/25th/port congestion/delay departure due to the delay of operation</t>
  </si>
  <si>
    <t>omit SHK</t>
  </si>
  <si>
    <t>port congestion/will bunker first at HKG after departure NSA</t>
  </si>
  <si>
    <t>MNS/2549S</t>
  </si>
  <si>
    <t>P/O SVP2 line at MNS/port congestion</t>
  </si>
  <si>
    <r>
      <rPr>
        <sz val="11"/>
        <rFont val="Verdana"/>
        <family val="2"/>
      </rPr>
      <t xml:space="preserve">SVP2 </t>
    </r>
    <r>
      <rPr>
        <sz val="10"/>
        <rFont val="Verdana"/>
        <family val="2"/>
      </rPr>
      <t xml:space="preserve"> MV."CA OSAKA" V 2601S/N</t>
    </r>
  </si>
  <si>
    <t>SHK/2601S</t>
  </si>
  <si>
    <t>NSA/2601S</t>
  </si>
  <si>
    <t>P/I SVP2 line at NSA/delay arrival due to big wind and waves</t>
  </si>
  <si>
    <t>SHA/2602W</t>
  </si>
  <si>
    <t>P/I HHX1 line at SHA</t>
  </si>
  <si>
    <t>NGB/2602W</t>
  </si>
  <si>
    <r>
      <rPr>
        <sz val="11"/>
        <rFont val="Verdana"/>
        <family val="2"/>
      </rPr>
      <t xml:space="preserve">SVP2 </t>
    </r>
    <r>
      <rPr>
        <sz val="10"/>
        <rFont val="Verdana"/>
        <family val="2"/>
      </rPr>
      <t xml:space="preserve"> MV."HOPE C" V 2601S/N</t>
    </r>
  </si>
  <si>
    <t>QZH/2551S</t>
  </si>
  <si>
    <t>add call QZH/P/I SVP2 line at QZH</t>
  </si>
  <si>
    <t>NSA/2551S</t>
  </si>
  <si>
    <t>SHK/2551S</t>
  </si>
  <si>
    <t>XMN/2551S</t>
  </si>
  <si>
    <t>MNS/2551N</t>
  </si>
  <si>
    <t>SHK/2602S</t>
  </si>
  <si>
    <t>NSA/2602S</t>
  </si>
  <si>
    <t>NGB/2604W</t>
  </si>
  <si>
    <r>
      <rPr>
        <sz val="11"/>
        <rFont val="Verdana"/>
        <family val="2"/>
      </rPr>
      <t xml:space="preserve">SVP2 </t>
    </r>
    <r>
      <rPr>
        <sz val="10"/>
        <rFont val="Verdana"/>
        <family val="2"/>
      </rPr>
      <t xml:space="preserve"> MV."CA OSAKA" V 2605S/N</t>
    </r>
  </si>
  <si>
    <t>QINZHOU/2604S</t>
  </si>
  <si>
    <t>P/I SVP2 line at QINZHOU</t>
  </si>
  <si>
    <t>NSA/2604S</t>
  </si>
  <si>
    <t>SHK/2604S</t>
  </si>
  <si>
    <t>XMN/2604S</t>
  </si>
  <si>
    <t>OMIT XMN</t>
  </si>
  <si>
    <t>MNS/2604N</t>
  </si>
  <si>
    <t>port congestion/berth delay due to slowing cargo operations</t>
  </si>
  <si>
    <t>add call MNN/port congestion</t>
  </si>
  <si>
    <r>
      <rPr>
        <sz val="11"/>
        <rFont val="Verdana"/>
        <family val="2"/>
      </rPr>
      <t xml:space="preserve">SVP2 </t>
    </r>
    <r>
      <rPr>
        <sz val="10"/>
        <rFont val="Verdana"/>
        <family val="2"/>
      </rPr>
      <t xml:space="preserve"> MV."HOPE C" V 2610S/N</t>
    </r>
  </si>
  <si>
    <t>SHK/2609S</t>
  </si>
  <si>
    <t>NSA/2609S</t>
  </si>
  <si>
    <t>P/I SVP2 line at NSA</t>
  </si>
  <si>
    <t>XMN/2609S</t>
  </si>
  <si>
    <t>MMS/2609N</t>
  </si>
  <si>
    <t>port congestion/berth delay due to previous vessel delay</t>
  </si>
  <si>
    <t>MMS/2610N</t>
  </si>
  <si>
    <t>SHK/2614S</t>
  </si>
  <si>
    <t>P/I BTX2 line at SHK/berth will not be arranged earlier than 4th 1900LT</t>
  </si>
  <si>
    <t>NSA/2614S</t>
  </si>
  <si>
    <r>
      <rPr>
        <sz val="11"/>
        <rFont val="Verdana"/>
        <family val="2"/>
      </rPr>
      <t xml:space="preserve">BHX </t>
    </r>
    <r>
      <rPr>
        <sz val="10"/>
        <rFont val="Verdana"/>
        <family val="2"/>
      </rPr>
      <t xml:space="preserve"> MV."CA OSAKA" V 2528W/E</t>
    </r>
  </si>
  <si>
    <t>HKG/2528W</t>
  </si>
  <si>
    <t>add call HKG</t>
  </si>
  <si>
    <t>SHK/2528W</t>
  </si>
  <si>
    <t>NSA/2528W</t>
  </si>
  <si>
    <t>DAD/2528E</t>
  </si>
  <si>
    <t>add call DAD/port congestion</t>
  </si>
  <si>
    <t>SGN/2528E</t>
  </si>
  <si>
    <t>call SP-ITC/port congestion</t>
  </si>
  <si>
    <t>MNS/2606N</t>
    <phoneticPr fontId="42" type="noConversion"/>
  </si>
  <si>
    <t>P/I SVP2 line at NSA</t>
    <phoneticPr fontId="42" type="noConversion"/>
  </si>
  <si>
    <t>berth delay due to mechanical failure</t>
    <phoneticPr fontId="42" type="noConversion"/>
  </si>
  <si>
    <t>port congestion/will bunker first at HKG anchorage after departure MNN</t>
    <phoneticPr fontId="42" type="noConversion"/>
  </si>
  <si>
    <t>TAO/2617S</t>
    <phoneticPr fontId="42" type="noConversion"/>
  </si>
  <si>
    <t>SHA/2617S</t>
    <phoneticPr fontId="42" type="noConversion"/>
  </si>
  <si>
    <t>RZH/2607S</t>
    <phoneticPr fontId="42" type="noConversion"/>
  </si>
  <si>
    <t>XMN/2617S</t>
    <phoneticPr fontId="42" type="noConversion"/>
  </si>
  <si>
    <t>port congestion</t>
    <phoneticPr fontId="42" type="noConversion"/>
  </si>
  <si>
    <t>P/I NPX line at TAO/port congestion</t>
    <phoneticPr fontId="42" type="noConversion"/>
  </si>
  <si>
    <t>NGB/2617S</t>
    <phoneticPr fontId="42" type="noConversion"/>
  </si>
  <si>
    <t>MNN/2617N</t>
    <phoneticPr fontId="42" type="noConversion"/>
  </si>
  <si>
    <r>
      <t xml:space="preserve">SVP </t>
    </r>
    <r>
      <rPr>
        <sz val="10"/>
        <rFont val="Verdana"/>
        <family val="2"/>
      </rPr>
      <t xml:space="preserve"> MV."ASL HAIPHONG" V 2612S/N</t>
    </r>
    <phoneticPr fontId="42" type="noConversion"/>
  </si>
  <si>
    <t>SVP MV."FENG XIN DA 29" V 2617S/N</t>
    <phoneticPr fontId="42" type="noConversion"/>
  </si>
  <si>
    <t>P/O SVP line at NGB</t>
    <phoneticPr fontId="42" type="noConversion"/>
  </si>
  <si>
    <t>P/I SVP line at NGB</t>
    <phoneticPr fontId="42" type="noConversion"/>
  </si>
  <si>
    <r>
      <t xml:space="preserve">NPX </t>
    </r>
    <r>
      <rPr>
        <sz val="10"/>
        <rFont val="Verdana"/>
        <family val="2"/>
      </rPr>
      <t xml:space="preserve"> MV."GREEN EARTH" V 68S/N</t>
    </r>
    <phoneticPr fontId="42" type="noConversion"/>
  </si>
  <si>
    <t>XMN/2613S</t>
    <phoneticPr fontId="42" type="noConversion"/>
  </si>
  <si>
    <t>delay arrival due to big waves/port congestion/port closed from 10th 0610LT to 10th 1115LT due to poor visibility</t>
    <phoneticPr fontId="42" type="noConversion"/>
  </si>
  <si>
    <t>port closed from 18th 1620LT to 19th 1110LT due to poor visibility/port congestion</t>
    <phoneticPr fontId="42" type="noConversion"/>
  </si>
  <si>
    <t>SHA/2614S</t>
    <phoneticPr fontId="42" type="noConversion"/>
  </si>
  <si>
    <t>NGB/2614S</t>
    <phoneticPr fontId="42" type="noConversion"/>
  </si>
  <si>
    <t>OMIT NGB</t>
    <phoneticPr fontId="42" type="noConversion"/>
  </si>
  <si>
    <t>MNN/2614N</t>
    <phoneticPr fontId="42" type="noConversion"/>
  </si>
  <si>
    <t>TAO/2614S</t>
    <phoneticPr fontId="42" type="noConversion"/>
  </si>
  <si>
    <t>NPX MV."HAN HUA JU LI" V 2614S/N</t>
    <phoneticPr fontId="42" type="noConversion"/>
  </si>
  <si>
    <t>MNS/2617N</t>
    <phoneticPr fontId="42" type="noConversion"/>
  </si>
  <si>
    <t>SVP MV."HONG YONG LAN TIAN" V 2610S/N</t>
    <phoneticPr fontId="42" type="noConversion"/>
  </si>
  <si>
    <t>NPX MV."CA SAIGON" V 2605S/N</t>
    <phoneticPr fontId="42" type="noConversion"/>
  </si>
  <si>
    <t>SHK/2619S</t>
    <phoneticPr fontId="42" type="noConversion"/>
  </si>
  <si>
    <t>NSA/2619S</t>
    <phoneticPr fontId="42" type="noConversion"/>
  </si>
  <si>
    <t>XMN/2619S</t>
    <phoneticPr fontId="42" type="noConversion"/>
  </si>
  <si>
    <t>MNS/2619N</t>
    <phoneticPr fontId="42" type="noConversion"/>
  </si>
  <si>
    <t>P/I SVP2 line at SHK</t>
    <phoneticPr fontId="42" type="noConversion"/>
  </si>
  <si>
    <t>TAO/82S</t>
    <phoneticPr fontId="42" type="noConversion"/>
  </si>
  <si>
    <t>SHA/82S</t>
    <phoneticPr fontId="42" type="noConversion"/>
  </si>
  <si>
    <t>NGB/82S</t>
    <phoneticPr fontId="42" type="noConversion"/>
  </si>
  <si>
    <t>MNN/82N</t>
    <phoneticPr fontId="42" type="noConversion"/>
  </si>
  <si>
    <t>SHA/2615S</t>
    <phoneticPr fontId="42" type="noConversion"/>
  </si>
  <si>
    <t>TAO/2607S</t>
    <phoneticPr fontId="42" type="noConversion"/>
  </si>
  <si>
    <t>NGB/2615S</t>
    <phoneticPr fontId="42" type="noConversion"/>
  </si>
  <si>
    <t>TAO/2618S</t>
    <phoneticPr fontId="42" type="noConversion"/>
  </si>
  <si>
    <t>SHA/2618S</t>
    <phoneticPr fontId="42" type="noConversion"/>
  </si>
  <si>
    <t>P/I NPX line at TAO</t>
    <phoneticPr fontId="42" type="noConversion"/>
  </si>
  <si>
    <t>OMIT XMN</t>
    <phoneticPr fontId="42" type="noConversion"/>
  </si>
  <si>
    <t>SHK/2620S</t>
    <phoneticPr fontId="42" type="noConversion"/>
  </si>
  <si>
    <t>TAO/2619S</t>
    <phoneticPr fontId="42" type="noConversion"/>
  </si>
  <si>
    <t>SVP2 MV."HONG YONG LAN TIAN" V 2612S/N</t>
    <phoneticPr fontId="42" type="noConversion"/>
  </si>
  <si>
    <t>SHA/2607S</t>
    <phoneticPr fontId="42" type="noConversion"/>
  </si>
  <si>
    <t>MNN/2612N</t>
    <phoneticPr fontId="42" type="noConversion"/>
  </si>
  <si>
    <t>XMN/2607S</t>
    <phoneticPr fontId="42" type="noConversion"/>
  </si>
  <si>
    <t>P/I SVP line at XMN</t>
  </si>
  <si>
    <t>SHK/2613S</t>
  </si>
  <si>
    <t>NSA/2613S</t>
  </si>
  <si>
    <t>MNN/2613N</t>
    <phoneticPr fontId="42" type="noConversion"/>
  </si>
  <si>
    <t>TAO/2618S</t>
  </si>
  <si>
    <t>SHA/2618S</t>
  </si>
  <si>
    <t>MNN/2618N</t>
    <phoneticPr fontId="42" type="noConversion"/>
  </si>
  <si>
    <t>SHA/2619S</t>
    <phoneticPr fontId="42" type="noConversion"/>
  </si>
  <si>
    <t>MNS/2607N</t>
    <phoneticPr fontId="42" type="noConversion"/>
  </si>
  <si>
    <t>NGB/2615S</t>
  </si>
  <si>
    <t>SHA/2615S</t>
  </si>
  <si>
    <t>XMN/2615S</t>
    <phoneticPr fontId="42" type="noConversion"/>
  </si>
  <si>
    <t>RZH/2608S</t>
    <phoneticPr fontId="42" type="noConversion"/>
  </si>
  <si>
    <t>XMN/2614S</t>
    <phoneticPr fontId="42" type="noConversion"/>
  </si>
  <si>
    <t>NSA/2620S</t>
    <phoneticPr fontId="42" type="noConversion"/>
  </si>
  <si>
    <t>XMN/2620S</t>
    <phoneticPr fontId="42" type="noConversion"/>
  </si>
  <si>
    <t>MNS/2620N</t>
    <phoneticPr fontId="42" type="noConversion"/>
  </si>
  <si>
    <t>SHA/2620N</t>
    <phoneticPr fontId="42" type="noConversion"/>
  </si>
  <si>
    <t>P/O at SHA</t>
    <phoneticPr fontId="42" type="noConversion"/>
  </si>
  <si>
    <t>TAO/70S</t>
    <phoneticPr fontId="42" type="noConversion"/>
  </si>
  <si>
    <t>SHA/70S</t>
    <phoneticPr fontId="42" type="noConversion"/>
  </si>
  <si>
    <t>NGB/70S</t>
    <phoneticPr fontId="42" type="noConversion"/>
  </si>
  <si>
    <t>MNN/70N</t>
    <phoneticPr fontId="42" type="noConversion"/>
  </si>
  <si>
    <t>TAO/71S</t>
    <phoneticPr fontId="42" type="noConversion"/>
  </si>
  <si>
    <t>P/O NPX line at MNN</t>
    <phoneticPr fontId="42" type="noConversion"/>
  </si>
  <si>
    <t>OMIT SHK</t>
    <phoneticPr fontId="42" type="noConversion"/>
  </si>
  <si>
    <t>TAO/2608S</t>
    <phoneticPr fontId="42" type="noConversion"/>
  </si>
  <si>
    <t>delay arrive due to bad weather/P/I NPX line at TAO/port congestion</t>
    <phoneticPr fontId="42" type="noConversion"/>
  </si>
  <si>
    <t>SHA/2608S</t>
    <phoneticPr fontId="42" type="noConversion"/>
  </si>
  <si>
    <t>port closed from 12th/1200LT to 13th/1050LT due to poor visibility/delay arrive due to bad weather/P/I NPX line at TAO/port congestion</t>
    <phoneticPr fontId="42" type="noConversion"/>
  </si>
  <si>
    <t>XMN/2608S</t>
    <phoneticPr fontId="42" type="noConversion"/>
  </si>
  <si>
    <t>MNN/2619N</t>
    <phoneticPr fontId="42" type="noConversion"/>
  </si>
  <si>
    <t>port closed from 12th/1730LT to 13th/1050LT due to poor visibility/port congestion</t>
    <phoneticPr fontId="42" type="noConversion"/>
  </si>
  <si>
    <t>NGB/2616S</t>
    <phoneticPr fontId="42" type="noConversion"/>
  </si>
  <si>
    <t>TAO/2620S</t>
    <phoneticPr fontId="42" type="noConversion"/>
  </si>
  <si>
    <r>
      <t xml:space="preserve">NPX </t>
    </r>
    <r>
      <rPr>
        <sz val="10"/>
        <rFont val="Verdana"/>
        <family val="2"/>
      </rPr>
      <t xml:space="preserve"> MV."KANWAY FORTUNE" V 82S/N</t>
    </r>
    <phoneticPr fontId="42" type="noConversion"/>
  </si>
  <si>
    <t>SHA/71S</t>
    <phoneticPr fontId="42" type="noConversion"/>
  </si>
  <si>
    <t>NGB/71S</t>
    <phoneticPr fontId="42" type="noConversion"/>
  </si>
  <si>
    <t>SVP2 MV."STRAITS CITY" V 2620S/N</t>
    <phoneticPr fontId="42" type="noConversion"/>
  </si>
  <si>
    <t>MNS/2608N</t>
    <phoneticPr fontId="42" type="noConversion"/>
  </si>
  <si>
    <t>NSA/2512S</t>
  </si>
  <si>
    <t>SVP2 MV."CA MANILA" V 2612S/N</t>
    <phoneticPr fontId="42" type="noConversion"/>
  </si>
  <si>
    <t>XMN/2620N</t>
    <phoneticPr fontId="42" type="noConversion"/>
  </si>
  <si>
    <t>add call XMN</t>
    <phoneticPr fontId="42" type="noConversion"/>
  </si>
  <si>
    <t>SHA/2616S</t>
    <phoneticPr fontId="42" type="noConversion"/>
  </si>
  <si>
    <t>MNN/71N</t>
    <phoneticPr fontId="42" type="noConversion"/>
  </si>
  <si>
    <t>SHA/2612N</t>
    <phoneticPr fontId="42" type="noConversion"/>
  </si>
  <si>
    <t>TAO/2623S</t>
    <phoneticPr fontId="42" type="noConversion"/>
  </si>
  <si>
    <t>P/I SVP line at SHA/port closed from 25th/2225 to 26th/0810LT due to poor visibility</t>
    <phoneticPr fontId="42" type="noConversion"/>
  </si>
  <si>
    <t>port congestion/port closed from 25th/1620LT to 27th/1050LT due to poor visibility</t>
    <phoneticPr fontId="42" type="noConversion"/>
  </si>
  <si>
    <t>SHA/2623S</t>
    <phoneticPr fontId="42" type="noConversion"/>
  </si>
  <si>
    <t>Remark</t>
    <phoneticPr fontId="42" type="noConversion"/>
  </si>
  <si>
    <t>TAO/72S</t>
    <phoneticPr fontId="42" type="noConversion"/>
  </si>
  <si>
    <t>RZH/2609S</t>
    <phoneticPr fontId="42" type="noConversion"/>
  </si>
  <si>
    <t>P/I SVP2 line at SHK/port congestion</t>
    <phoneticPr fontId="42" type="noConversion"/>
  </si>
  <si>
    <t>SHA/2620S</t>
    <phoneticPr fontId="42" type="noConversion"/>
  </si>
  <si>
    <t>XMN/2623S</t>
    <phoneticPr fontId="42" type="noConversion"/>
  </si>
  <si>
    <t>XMN/2616S</t>
    <phoneticPr fontId="42" type="noConversion"/>
  </si>
  <si>
    <t>will bunker first at HKG after departure NSA</t>
    <phoneticPr fontId="42" type="noConversion"/>
  </si>
  <si>
    <t>P/I SVP line at XMN/port congestion</t>
    <phoneticPr fontId="42" type="noConversion"/>
  </si>
  <si>
    <t>SHK/2614S</t>
    <phoneticPr fontId="42" type="noConversion"/>
  </si>
  <si>
    <t>NSA/2614S</t>
    <phoneticPr fontId="42" type="noConversion"/>
  </si>
  <si>
    <t>P/I SVP2 line at SHA</t>
    <phoneticPr fontId="42" type="noConversion"/>
  </si>
  <si>
    <t>SHA/2624S</t>
    <phoneticPr fontId="42" type="noConversion"/>
  </si>
  <si>
    <t>NGB/2624S</t>
    <phoneticPr fontId="42" type="noConversion"/>
  </si>
  <si>
    <t>XMN/2624S</t>
    <phoneticPr fontId="42" type="noConversion"/>
  </si>
  <si>
    <t>MMS/2624N</t>
    <phoneticPr fontId="42" type="noConversion"/>
  </si>
  <si>
    <t>SHK/2625S</t>
    <phoneticPr fontId="42" type="noConversion"/>
  </si>
  <si>
    <t>NGB/2620S</t>
    <phoneticPr fontId="42" type="noConversion"/>
  </si>
  <si>
    <t>SHA/72S</t>
    <phoneticPr fontId="42" type="noConversion"/>
  </si>
  <si>
    <t>MNN/2620N</t>
    <phoneticPr fontId="42" type="noConversion"/>
  </si>
  <si>
    <t>NGB/72S</t>
    <phoneticPr fontId="42" type="noConversion"/>
  </si>
  <si>
    <t>MNS/2623N</t>
    <phoneticPr fontId="42" type="noConversion"/>
  </si>
  <si>
    <t>TAO/2609S</t>
    <phoneticPr fontId="42" type="noConversion"/>
  </si>
  <si>
    <t>SHA/2609S</t>
    <phoneticPr fontId="42" type="noConversion"/>
  </si>
  <si>
    <t>NSA/2625S</t>
    <phoneticPr fontId="42" type="noConversion"/>
  </si>
  <si>
    <t>MNS/2625N</t>
    <phoneticPr fontId="42" type="noConversion"/>
  </si>
  <si>
    <t>NGB/2610S</t>
    <phoneticPr fontId="42" type="noConversion"/>
  </si>
  <si>
    <t>PKG/2615N</t>
    <phoneticPr fontId="42" type="noConversion"/>
  </si>
  <si>
    <t>SGN/2615N</t>
    <phoneticPr fontId="42" type="noConversion"/>
  </si>
  <si>
    <t>PKG/2610N</t>
    <phoneticPr fontId="42" type="noConversion"/>
  </si>
  <si>
    <t>P/I CPM line at TAO</t>
    <phoneticPr fontId="42" type="noConversion"/>
  </si>
  <si>
    <t>SHA/2610S</t>
    <phoneticPr fontId="42" type="noConversion"/>
  </si>
  <si>
    <t>TAO/2610S</t>
    <phoneticPr fontId="42" type="noConversion"/>
  </si>
  <si>
    <t>TAO/2615S</t>
    <phoneticPr fontId="42" type="noConversion"/>
  </si>
  <si>
    <r>
      <t xml:space="preserve">CPM </t>
    </r>
    <r>
      <rPr>
        <sz val="10"/>
        <rFont val="Verdana"/>
        <family val="2"/>
      </rPr>
      <t xml:space="preserve"> MV."JY BONITO" V 2615S/N</t>
    </r>
    <phoneticPr fontId="42" type="noConversion"/>
  </si>
  <si>
    <t>CPM MV."CA SAIGON" V 2610S/N</t>
    <phoneticPr fontId="42" type="noConversion"/>
  </si>
  <si>
    <t>MNN/72N</t>
    <phoneticPr fontId="42" type="noConversion"/>
  </si>
  <si>
    <t>slow port handling</t>
    <phoneticPr fontId="42" type="noConversion"/>
  </si>
  <si>
    <t>MNN/2615N</t>
    <phoneticPr fontId="42" type="noConversion"/>
  </si>
  <si>
    <t>MNN/2616N</t>
    <phoneticPr fontId="42" type="noConversion"/>
  </si>
  <si>
    <t>XMN/2625S</t>
    <phoneticPr fontId="42" type="noConversion"/>
  </si>
  <si>
    <t>SHK/2626S</t>
    <phoneticPr fontId="42" type="noConversion"/>
  </si>
  <si>
    <t>SHK/2615S</t>
    <phoneticPr fontId="42" type="noConversion"/>
  </si>
  <si>
    <t>XMN/2609S</t>
    <phoneticPr fontId="42" type="noConversion"/>
  </si>
  <si>
    <t>NGB/2621S</t>
    <phoneticPr fontId="42" type="noConversion"/>
  </si>
  <si>
    <t>NSA/2615S</t>
    <phoneticPr fontId="42" type="noConversion"/>
  </si>
  <si>
    <t>anchored at Beilun anchorage from 14/1054 to 14/1430 due to heavy swells in the outbound channel</t>
    <phoneticPr fontId="42" type="noConversion"/>
  </si>
  <si>
    <t>NPX MV."HAN HUA JU LI" V 2617S/N</t>
    <phoneticPr fontId="42" type="noConversion"/>
  </si>
  <si>
    <t>NSA/2626S</t>
    <phoneticPr fontId="42" type="noConversion"/>
  </si>
  <si>
    <t>MNS/2626N</t>
    <phoneticPr fontId="42" type="noConversion"/>
  </si>
  <si>
    <t>ETA</t>
    <phoneticPr fontId="42" type="noConversion"/>
  </si>
  <si>
    <r>
      <t xml:space="preserve">NPX2 </t>
    </r>
    <r>
      <rPr>
        <sz val="10"/>
        <rFont val="Verdana"/>
        <family val="2"/>
      </rPr>
      <t xml:space="preserve"> MV."CHANG SHENG JI 7" V 2623S/N</t>
    </r>
    <phoneticPr fontId="42" type="noConversion"/>
  </si>
  <si>
    <t>ETB</t>
    <phoneticPr fontId="42" type="noConversion"/>
  </si>
  <si>
    <t>MNS/2609N</t>
    <phoneticPr fontId="42" type="noConversion"/>
  </si>
  <si>
    <t>change to call QQCTN/port congestion</t>
    <phoneticPr fontId="42" type="noConversion"/>
  </si>
  <si>
    <t>TAO/73S</t>
    <phoneticPr fontId="42" type="noConversion"/>
  </si>
  <si>
    <t>SVP MV."HONG YONG LAN TIAN" V 2614S/N</t>
    <phoneticPr fontId="42" type="noConversion"/>
  </si>
  <si>
    <t>RZH/2610S</t>
    <phoneticPr fontId="42" type="noConversion"/>
  </si>
  <si>
    <t>DAD/2610N</t>
    <phoneticPr fontId="42" type="noConversion"/>
  </si>
  <si>
    <t>SHK/2627S</t>
    <phoneticPr fontId="42" type="noConversion"/>
  </si>
  <si>
    <t>P/O NPX2 line at TAO</t>
    <phoneticPr fontId="42" type="noConversion"/>
  </si>
  <si>
    <t>SHA/2623N</t>
    <phoneticPr fontId="42" type="noConversion"/>
  </si>
  <si>
    <t>TAO/2623N</t>
    <phoneticPr fontId="42" type="noConversion"/>
  </si>
  <si>
    <t>TAO/2625S</t>
    <phoneticPr fontId="42" type="noConversion"/>
  </si>
  <si>
    <t>SHA/2625S</t>
    <phoneticPr fontId="42" type="noConversion"/>
  </si>
  <si>
    <t>SHA/2621S</t>
    <phoneticPr fontId="42" type="noConversion"/>
  </si>
  <si>
    <t>SHA/73S</t>
    <phoneticPr fontId="42" type="noConversion"/>
  </si>
  <si>
    <t>NSA/2627S</t>
    <phoneticPr fontId="42" type="noConversion"/>
  </si>
  <si>
    <t>MNS/2627N</t>
    <phoneticPr fontId="42" type="noConversion"/>
  </si>
  <si>
    <t>TAO/2616S</t>
    <phoneticPr fontId="42" type="noConversion"/>
  </si>
  <si>
    <t>NPX MV."FENG XIN DA 29" V 2620S/N</t>
    <phoneticPr fontId="42" type="noConversion"/>
  </si>
  <si>
    <r>
      <t xml:space="preserve">NPX </t>
    </r>
    <r>
      <rPr>
        <sz val="10"/>
        <rFont val="Verdana"/>
        <family val="2"/>
      </rPr>
      <t xml:space="preserve"> MV."GREEN EARTH" V 72S/N</t>
    </r>
    <phoneticPr fontId="42" type="noConversion"/>
  </si>
  <si>
    <t>SGN/2610N</t>
    <phoneticPr fontId="42" type="noConversion"/>
  </si>
  <si>
    <t>SHK/2628S</t>
    <phoneticPr fontId="42" type="noConversion"/>
  </si>
  <si>
    <t>TAO/2621S</t>
    <phoneticPr fontId="42" type="noConversion"/>
  </si>
  <si>
    <t>P/I SVP line at TAO</t>
    <phoneticPr fontId="42" type="noConversion"/>
  </si>
  <si>
    <r>
      <t xml:space="preserve">NPX2 </t>
    </r>
    <r>
      <rPr>
        <sz val="10"/>
        <rFont val="Verdana"/>
        <family val="2"/>
      </rPr>
      <t xml:space="preserve"> MV."XIAN FENG JU HE" V 2609S/N</t>
    </r>
    <phoneticPr fontId="42" type="noConversion"/>
  </si>
  <si>
    <r>
      <t xml:space="preserve">NPX2 </t>
    </r>
    <r>
      <rPr>
        <sz val="10"/>
        <rFont val="Verdana"/>
        <family val="2"/>
      </rPr>
      <t xml:space="preserve"> MV."HUA DONG 811" V 2625S/N</t>
    </r>
    <phoneticPr fontId="42" type="noConversion"/>
  </si>
  <si>
    <t>P/I CPM line at NGB/port closed due to dense fog from 0440lt/30th to 1240lt/30th</t>
    <phoneticPr fontId="42" type="noConversion"/>
  </si>
  <si>
    <t>P/I CPM line at XMN</t>
    <phoneticPr fontId="42" type="noConversion"/>
  </si>
  <si>
    <t>PKG/2614N</t>
    <phoneticPr fontId="42" type="noConversion"/>
  </si>
  <si>
    <t>CPM MV."CA OSAKA" V 2614S/N</t>
    <phoneticPr fontId="42" type="noConversion"/>
  </si>
  <si>
    <t>NGB/73S</t>
    <phoneticPr fontId="42" type="noConversion"/>
  </si>
  <si>
    <t>SVP2 MV."STRAITS CITY" V 2626S/N</t>
    <phoneticPr fontId="42" type="noConversion"/>
  </si>
  <si>
    <t>NSA/2628S</t>
    <phoneticPr fontId="42" type="noConversion"/>
  </si>
  <si>
    <t>port closed due to dense fog from 1810lt/2nd to 0915/3rd /port congestion</t>
    <phoneticPr fontId="42" type="noConversion"/>
  </si>
  <si>
    <t>MNS/2628N</t>
    <phoneticPr fontId="42" type="noConversion"/>
  </si>
  <si>
    <t>TAO/2611S</t>
    <phoneticPr fontId="42" type="noConversion"/>
  </si>
  <si>
    <t>XMN/2610S</t>
    <phoneticPr fontId="42" type="noConversion"/>
  </si>
  <si>
    <t>SHA/2611S</t>
    <phoneticPr fontId="42" type="noConversion"/>
  </si>
  <si>
    <t>XMN/2621S</t>
    <phoneticPr fontId="42" type="noConversion"/>
  </si>
  <si>
    <t>MNN/73N</t>
    <phoneticPr fontId="42" type="noConversion"/>
  </si>
  <si>
    <t>TAO/2629S</t>
    <phoneticPr fontId="42" type="noConversion"/>
  </si>
  <si>
    <t>SHK/2629S</t>
    <phoneticPr fontId="42" type="noConversion"/>
  </si>
  <si>
    <t>DAD/2616N</t>
    <phoneticPr fontId="42" type="noConversion"/>
  </si>
  <si>
    <t>P/I NPX line at NGB/port congestion</t>
    <phoneticPr fontId="42" type="noConversion"/>
  </si>
  <si>
    <t>MNS/2610N</t>
    <phoneticPr fontId="42" type="noConversion"/>
  </si>
  <si>
    <t>P/I NPX2 line at TAO/port congestion</t>
    <phoneticPr fontId="42" type="noConversion"/>
  </si>
  <si>
    <t>port congestion due to massive storm</t>
    <phoneticPr fontId="42" type="noConversion"/>
  </si>
  <si>
    <t>port congestion/will drop anchor at manila bay after departure MNN to avoid typhoon</t>
    <phoneticPr fontId="42" type="noConversion"/>
  </si>
  <si>
    <t>NGB/2615W</t>
    <phoneticPr fontId="42" type="noConversion"/>
  </si>
  <si>
    <t>P/I HHX1 line at NGB</t>
    <phoneticPr fontId="42" type="noConversion"/>
  </si>
  <si>
    <t>SVP MV."FENG XIN DA 29" V 2621S/N</t>
    <phoneticPr fontId="42" type="noConversion"/>
  </si>
  <si>
    <t>SVP MV."HAN HUA JU LI" V 2617S/N</t>
    <phoneticPr fontId="4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</si>
</sst>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09]ddd;@"/>
    <numFmt numFmtId="177" formatCode="h:mm;@"/>
  </numFmts>
  <fonts count="43">
    <font>
      <sz val="12"/>
      <name val="宋体"/>
      <charset val="134"/>
    </font>
    <font>
      <sz val="10"/>
      <name val="Verdana"/>
      <family val="2"/>
    </font>
    <font>
      <sz val="26"/>
      <name val="SimSun"/>
      <charset val="134"/>
    </font>
    <font>
      <sz val="26"/>
      <name val="Times New Roman"/>
      <family val="1"/>
    </font>
    <font>
      <sz val="12"/>
      <name val="Times New Roman"/>
      <family val="1"/>
    </font>
    <font>
      <sz val="14"/>
      <name val="Times New Roman"/>
      <family val="1"/>
    </font>
    <font>
      <sz val="12"/>
      <name val="Verdana"/>
      <family val="2"/>
    </font>
    <font>
      <sz val="11"/>
      <name val="Verdana"/>
      <family val="2"/>
    </font>
    <font>
      <sz val="10"/>
      <color indexed="12"/>
      <name val="Verdana"/>
      <family val="2"/>
    </font>
    <font>
      <sz val="12"/>
      <color indexed="12"/>
      <name val="Verdana"/>
      <family val="2"/>
    </font>
    <font>
      <sz val="10"/>
      <color rgb="FFFF0000"/>
      <name val="Verdana"/>
      <family val="2"/>
    </font>
    <font>
      <sz val="10"/>
      <color indexed="10"/>
      <name val="Verdana"/>
      <family val="2"/>
    </font>
    <font>
      <sz val="10"/>
      <color theme="1"/>
      <name val="Verdana"/>
      <family val="2"/>
    </font>
    <font>
      <sz val="10"/>
      <color rgb="FF92D050"/>
      <name val="Verdana"/>
      <family val="2"/>
    </font>
    <font>
      <sz val="10"/>
      <color rgb="FFFF0000"/>
      <name val="宋体"/>
      <family val="3"/>
      <charset val="134"/>
    </font>
    <font>
      <sz val="10"/>
      <color theme="9" tint="-0.249977111117893"/>
      <name val="Verdana"/>
      <family val="2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0"/>
      <name val="Arial"/>
      <family val="2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u/>
      <sz val="12"/>
      <color indexed="12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2"/>
      <color indexed="8"/>
      <name val="Calibri"/>
      <family val="2"/>
    </font>
    <font>
      <sz val="12"/>
      <color indexed="8"/>
      <name val="新細明體"/>
      <family val="1"/>
    </font>
    <font>
      <sz val="12"/>
      <color theme="1"/>
      <name val="新細明體"/>
      <family val="1"/>
    </font>
    <font>
      <sz val="12"/>
      <name val="新細明體"/>
      <family val="1"/>
    </font>
    <font>
      <sz val="10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</fonts>
  <fills count="2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50">
    <xf numFmtId="176" fontId="0" fillId="0" borderId="0"/>
    <xf numFmtId="9" fontId="41" fillId="0" borderId="0" applyFont="0" applyFill="0" applyBorder="0" applyAlignment="0" applyProtection="0">
      <alignment vertical="center"/>
    </xf>
    <xf numFmtId="176" fontId="17" fillId="8" borderId="0" applyNumberFormat="0" applyBorder="0" applyAlignment="0" applyProtection="0">
      <alignment vertical="center"/>
    </xf>
    <xf numFmtId="176" fontId="17" fillId="9" borderId="0" applyNumberFormat="0" applyBorder="0" applyAlignment="0" applyProtection="0">
      <alignment vertical="center"/>
    </xf>
    <xf numFmtId="176" fontId="17" fillId="10" borderId="0" applyNumberFormat="0" applyBorder="0" applyAlignment="0" applyProtection="0">
      <alignment vertical="center"/>
    </xf>
    <xf numFmtId="176" fontId="17" fillId="11" borderId="0" applyNumberFormat="0" applyBorder="0" applyAlignment="0" applyProtection="0">
      <alignment vertical="center"/>
    </xf>
    <xf numFmtId="176" fontId="17" fillId="12" borderId="0" applyNumberFormat="0" applyBorder="0" applyAlignment="0" applyProtection="0">
      <alignment vertical="center"/>
    </xf>
    <xf numFmtId="176" fontId="17" fillId="13" borderId="0" applyNumberFormat="0" applyBorder="0" applyAlignment="0" applyProtection="0">
      <alignment vertical="center"/>
    </xf>
    <xf numFmtId="176" fontId="17" fillId="14" borderId="0" applyNumberFormat="0" applyBorder="0" applyAlignment="0" applyProtection="0">
      <alignment vertical="center"/>
    </xf>
    <xf numFmtId="176" fontId="17" fillId="15" borderId="0" applyNumberFormat="0" applyBorder="0" applyAlignment="0" applyProtection="0">
      <alignment vertical="center"/>
    </xf>
    <xf numFmtId="176" fontId="17" fillId="16" borderId="0" applyNumberFormat="0" applyBorder="0" applyAlignment="0" applyProtection="0">
      <alignment vertical="center"/>
    </xf>
    <xf numFmtId="176" fontId="17" fillId="17" borderId="0" applyNumberFormat="0" applyBorder="0" applyAlignment="0" applyProtection="0">
      <alignment vertical="center"/>
    </xf>
    <xf numFmtId="176" fontId="18" fillId="18" borderId="0" applyNumberFormat="0" applyBorder="0" applyAlignment="0" applyProtection="0">
      <alignment vertical="center"/>
    </xf>
    <xf numFmtId="176" fontId="18" fillId="15" borderId="0" applyNumberFormat="0" applyBorder="0" applyAlignment="0" applyProtection="0">
      <alignment vertical="center"/>
    </xf>
    <xf numFmtId="176" fontId="18" fillId="16" borderId="0" applyNumberFormat="0" applyBorder="0" applyAlignment="0" applyProtection="0">
      <alignment vertical="center"/>
    </xf>
    <xf numFmtId="176" fontId="18" fillId="19" borderId="0" applyNumberFormat="0" applyBorder="0" applyAlignment="0" applyProtection="0">
      <alignment vertical="center"/>
    </xf>
    <xf numFmtId="176" fontId="18" fillId="20" borderId="0" applyNumberFormat="0" applyBorder="0" applyAlignment="0" applyProtection="0">
      <alignment vertical="center"/>
    </xf>
    <xf numFmtId="176" fontId="18" fillId="21" borderId="0" applyNumberFormat="0" applyBorder="0" applyAlignment="0" applyProtection="0">
      <alignment vertical="center"/>
    </xf>
    <xf numFmtId="176" fontId="19" fillId="0" borderId="0"/>
    <xf numFmtId="9" fontId="41" fillId="0" borderId="0" applyFont="0" applyFill="0" applyBorder="0" applyAlignment="0" applyProtection="0">
      <alignment vertical="center"/>
    </xf>
    <xf numFmtId="176" fontId="20" fillId="0" borderId="7" applyNumberFormat="0" applyFill="0" applyAlignment="0" applyProtection="0">
      <alignment vertical="center"/>
    </xf>
    <xf numFmtId="176" fontId="21" fillId="0" borderId="8" applyNumberFormat="0" applyFill="0" applyAlignment="0" applyProtection="0">
      <alignment vertical="center"/>
    </xf>
    <xf numFmtId="176" fontId="22" fillId="0" borderId="9" applyNumberFormat="0" applyFill="0" applyAlignment="0" applyProtection="0">
      <alignment vertical="center"/>
    </xf>
    <xf numFmtId="176" fontId="22" fillId="0" borderId="0" applyNumberFormat="0" applyFill="0" applyBorder="0" applyAlignment="0" applyProtection="0">
      <alignment vertical="center"/>
    </xf>
    <xf numFmtId="176" fontId="23" fillId="0" borderId="0" applyNumberFormat="0" applyFill="0" applyBorder="0" applyAlignment="0" applyProtection="0">
      <alignment vertical="center"/>
    </xf>
    <xf numFmtId="176" fontId="24" fillId="9" borderId="0" applyNumberFormat="0" applyBorder="0" applyAlignment="0" applyProtection="0">
      <alignment vertical="center"/>
    </xf>
    <xf numFmtId="176" fontId="41" fillId="0" borderId="0">
      <alignment vertical="center"/>
    </xf>
    <xf numFmtId="176" fontId="41" fillId="0" borderId="0"/>
    <xf numFmtId="176" fontId="16" fillId="0" borderId="0">
      <alignment vertical="center"/>
    </xf>
    <xf numFmtId="176" fontId="25" fillId="0" borderId="0" applyNumberFormat="0" applyFill="0" applyBorder="0" applyAlignment="0" applyProtection="0">
      <alignment vertical="top"/>
      <protection locked="0"/>
    </xf>
    <xf numFmtId="176" fontId="26" fillId="10" borderId="0" applyNumberFormat="0" applyBorder="0" applyAlignment="0" applyProtection="0">
      <alignment vertical="center"/>
    </xf>
    <xf numFmtId="176" fontId="27" fillId="0" borderId="10" applyNumberFormat="0" applyFill="0" applyAlignment="0" applyProtection="0">
      <alignment vertical="center"/>
    </xf>
    <xf numFmtId="176" fontId="28" fillId="3" borderId="11" applyNumberFormat="0" applyAlignment="0" applyProtection="0">
      <alignment vertical="center"/>
    </xf>
    <xf numFmtId="176" fontId="29" fillId="22" borderId="12" applyNumberFormat="0" applyAlignment="0" applyProtection="0">
      <alignment vertical="center"/>
    </xf>
    <xf numFmtId="176" fontId="30" fillId="0" borderId="0" applyNumberFormat="0" applyFill="0" applyBorder="0" applyAlignment="0" applyProtection="0">
      <alignment vertical="center"/>
    </xf>
    <xf numFmtId="176" fontId="31" fillId="0" borderId="0" applyNumberFormat="0" applyFill="0" applyBorder="0" applyAlignment="0" applyProtection="0">
      <alignment vertical="center"/>
    </xf>
    <xf numFmtId="176" fontId="32" fillId="0" borderId="13" applyNumberFormat="0" applyFill="0" applyAlignment="0" applyProtection="0">
      <alignment vertical="center"/>
    </xf>
    <xf numFmtId="176" fontId="18" fillId="23" borderId="0" applyNumberFormat="0" applyBorder="0" applyAlignment="0" applyProtection="0">
      <alignment vertical="center"/>
    </xf>
    <xf numFmtId="176" fontId="18" fillId="24" borderId="0" applyNumberFormat="0" applyBorder="0" applyAlignment="0" applyProtection="0">
      <alignment vertical="center"/>
    </xf>
    <xf numFmtId="176" fontId="18" fillId="25" borderId="0" applyNumberFormat="0" applyBorder="0" applyAlignment="0" applyProtection="0">
      <alignment vertical="center"/>
    </xf>
    <xf numFmtId="176" fontId="18" fillId="26" borderId="0" applyNumberFormat="0" applyBorder="0" applyAlignment="0" applyProtection="0">
      <alignment vertical="center"/>
    </xf>
    <xf numFmtId="176" fontId="33" fillId="27" borderId="0" applyNumberFormat="0" applyBorder="0" applyAlignment="0" applyProtection="0">
      <alignment vertical="center"/>
    </xf>
    <xf numFmtId="176" fontId="34" fillId="3" borderId="14" applyNumberFormat="0" applyAlignment="0" applyProtection="0">
      <alignment vertical="center"/>
    </xf>
    <xf numFmtId="176" fontId="35" fillId="13" borderId="11" applyNumberFormat="0" applyAlignment="0" applyProtection="0">
      <alignment vertical="center"/>
    </xf>
    <xf numFmtId="176" fontId="36" fillId="0" borderId="0"/>
    <xf numFmtId="176" fontId="37" fillId="0" borderId="0">
      <alignment vertical="center"/>
    </xf>
    <xf numFmtId="176" fontId="38" fillId="0" borderId="0">
      <alignment vertical="center"/>
    </xf>
    <xf numFmtId="176" fontId="39" fillId="0" borderId="0">
      <alignment vertical="center"/>
    </xf>
    <xf numFmtId="176" fontId="37" fillId="0" borderId="0"/>
    <xf numFmtId="176" fontId="41" fillId="28" borderId="15" applyNumberFormat="0" applyFont="0" applyAlignment="0" applyProtection="0">
      <alignment vertical="center"/>
    </xf>
  </cellStyleXfs>
  <cellXfs count="107">
    <xf numFmtId="176" fontId="0" fillId="0" borderId="0" xfId="0"/>
    <xf numFmtId="176" fontId="41" fillId="0" borderId="0" xfId="27"/>
    <xf numFmtId="176" fontId="41" fillId="0" borderId="0" xfId="27" applyAlignment="1">
      <alignment vertical="center"/>
    </xf>
    <xf numFmtId="14" fontId="6" fillId="2" borderId="1" xfId="27" applyNumberFormat="1" applyFont="1" applyFill="1" applyBorder="1" applyAlignment="1">
      <alignment wrapText="1"/>
    </xf>
    <xf numFmtId="176" fontId="1" fillId="0" borderId="1" xfId="27" applyFont="1" applyBorder="1" applyAlignment="1">
      <alignment wrapText="1"/>
    </xf>
    <xf numFmtId="176" fontId="1" fillId="0" borderId="2" xfId="27" applyFont="1" applyBorder="1" applyAlignment="1">
      <alignment wrapText="1"/>
    </xf>
    <xf numFmtId="176" fontId="8" fillId="3" borderId="2" xfId="27" applyFont="1" applyFill="1" applyBorder="1" applyAlignment="1">
      <alignment wrapText="1"/>
    </xf>
    <xf numFmtId="176" fontId="9" fillId="3" borderId="2" xfId="27" applyFont="1" applyFill="1" applyBorder="1" applyAlignment="1">
      <alignment wrapText="1"/>
    </xf>
    <xf numFmtId="14" fontId="1" fillId="0" borderId="2" xfId="0" applyNumberFormat="1" applyFont="1" applyBorder="1" applyAlignment="1">
      <alignment horizontal="center" wrapText="1"/>
    </xf>
    <xf numFmtId="20" fontId="1" fillId="4" borderId="2" xfId="27" applyNumberFormat="1" applyFont="1" applyFill="1" applyBorder="1" applyAlignment="1">
      <alignment horizontal="center" wrapText="1"/>
    </xf>
    <xf numFmtId="14" fontId="1" fillId="4" borderId="2" xfId="0" applyNumberFormat="1" applyFont="1" applyFill="1" applyBorder="1" applyAlignment="1">
      <alignment horizontal="center" wrapText="1"/>
    </xf>
    <xf numFmtId="20" fontId="1" fillId="0" borderId="2" xfId="0" applyNumberFormat="1" applyFont="1" applyBorder="1" applyAlignment="1">
      <alignment horizontal="center" wrapText="1"/>
    </xf>
    <xf numFmtId="14" fontId="10" fillId="5" borderId="2" xfId="27" applyNumberFormat="1" applyFont="1" applyFill="1" applyBorder="1" applyAlignment="1">
      <alignment horizontal="center" wrapText="1"/>
    </xf>
    <xf numFmtId="176" fontId="41" fillId="0" borderId="2" xfId="27" applyBorder="1"/>
    <xf numFmtId="176" fontId="1" fillId="6" borderId="2" xfId="27" applyFont="1" applyFill="1" applyBorder="1" applyAlignment="1">
      <alignment wrapText="1"/>
    </xf>
    <xf numFmtId="9" fontId="1" fillId="0" borderId="2" xfId="19" applyFont="1" applyBorder="1" applyAlignment="1">
      <alignment wrapText="1"/>
    </xf>
    <xf numFmtId="9" fontId="1" fillId="6" borderId="2" xfId="19" applyFont="1" applyFill="1" applyBorder="1" applyAlignment="1">
      <alignment wrapText="1"/>
    </xf>
    <xf numFmtId="14" fontId="1" fillId="0" borderId="2" xfId="27" applyNumberFormat="1" applyFont="1" applyBorder="1" applyAlignment="1">
      <alignment horizontal="center" wrapText="1"/>
    </xf>
    <xf numFmtId="20" fontId="1" fillId="7" borderId="2" xfId="27" applyNumberFormat="1" applyFont="1" applyFill="1" applyBorder="1" applyAlignment="1">
      <alignment horizontal="center" wrapText="1"/>
    </xf>
    <xf numFmtId="14" fontId="1" fillId="6" borderId="2" xfId="27" applyNumberFormat="1" applyFont="1" applyFill="1" applyBorder="1" applyAlignment="1">
      <alignment horizontal="center" wrapText="1"/>
    </xf>
    <xf numFmtId="20" fontId="1" fillId="6" borderId="2" xfId="27" applyNumberFormat="1" applyFont="1" applyFill="1" applyBorder="1" applyAlignment="1">
      <alignment horizontal="center" wrapText="1"/>
    </xf>
    <xf numFmtId="177" fontId="1" fillId="6" borderId="2" xfId="27" applyNumberFormat="1" applyFont="1" applyFill="1" applyBorder="1" applyAlignment="1">
      <alignment horizontal="center" wrapText="1"/>
    </xf>
    <xf numFmtId="20" fontId="1" fillId="0" borderId="2" xfId="27" applyNumberFormat="1" applyFont="1" applyBorder="1" applyAlignment="1">
      <alignment horizontal="center" wrapText="1"/>
    </xf>
    <xf numFmtId="177" fontId="1" fillId="4" borderId="2" xfId="27" applyNumberFormat="1" applyFont="1" applyFill="1" applyBorder="1" applyAlignment="1">
      <alignment horizontal="center" wrapText="1"/>
    </xf>
    <xf numFmtId="177" fontId="1" fillId="0" borderId="2" xfId="27" applyNumberFormat="1" applyFont="1" applyBorder="1" applyAlignment="1">
      <alignment horizontal="center" wrapText="1"/>
    </xf>
    <xf numFmtId="176" fontId="1" fillId="0" borderId="0" xfId="0" applyFont="1" applyAlignment="1">
      <alignment wrapText="1"/>
    </xf>
    <xf numFmtId="176" fontId="1" fillId="0" borderId="1" xfId="0" applyFont="1" applyBorder="1" applyAlignment="1">
      <alignment wrapText="1"/>
    </xf>
    <xf numFmtId="176" fontId="8" fillId="3" borderId="2" xfId="0" applyFont="1" applyFill="1" applyBorder="1" applyAlignment="1">
      <alignment wrapText="1"/>
    </xf>
    <xf numFmtId="176" fontId="9" fillId="3" borderId="2" xfId="0" applyFont="1" applyFill="1" applyBorder="1" applyAlignment="1">
      <alignment wrapText="1"/>
    </xf>
    <xf numFmtId="176" fontId="1" fillId="0" borderId="2" xfId="0" applyFont="1" applyBorder="1" applyAlignment="1">
      <alignment wrapText="1"/>
    </xf>
    <xf numFmtId="14" fontId="10" fillId="5" borderId="2" xfId="0" applyNumberFormat="1" applyFont="1" applyFill="1" applyBorder="1" applyAlignment="1">
      <alignment horizontal="center" wrapText="1"/>
    </xf>
    <xf numFmtId="176" fontId="0" fillId="0" borderId="4" xfId="0" applyBorder="1"/>
    <xf numFmtId="177" fontId="1" fillId="6" borderId="2" xfId="0" applyNumberFormat="1" applyFont="1" applyFill="1" applyBorder="1" applyAlignment="1">
      <alignment horizontal="center" wrapText="1"/>
    </xf>
    <xf numFmtId="14" fontId="1" fillId="6" borderId="2" xfId="0" applyNumberFormat="1" applyFont="1" applyFill="1" applyBorder="1" applyAlignment="1">
      <alignment horizontal="center" wrapText="1"/>
    </xf>
    <xf numFmtId="20" fontId="1" fillId="4" borderId="2" xfId="0" applyNumberFormat="1" applyFont="1" applyFill="1" applyBorder="1" applyAlignment="1">
      <alignment horizontal="center" wrapText="1"/>
    </xf>
    <xf numFmtId="176" fontId="11" fillId="0" borderId="2" xfId="27" applyFont="1" applyBorder="1" applyAlignment="1">
      <alignment horizontal="center" wrapText="1"/>
    </xf>
    <xf numFmtId="176" fontId="1" fillId="6" borderId="2" xfId="0" applyFont="1" applyFill="1" applyBorder="1" applyAlignment="1">
      <alignment wrapText="1"/>
    </xf>
    <xf numFmtId="176" fontId="10" fillId="0" borderId="2" xfId="0" applyFont="1" applyBorder="1" applyAlignment="1">
      <alignment horizontal="center" wrapText="1"/>
    </xf>
    <xf numFmtId="20" fontId="1" fillId="6" borderId="2" xfId="0" applyNumberFormat="1" applyFont="1" applyFill="1" applyBorder="1" applyAlignment="1">
      <alignment horizontal="center" wrapText="1"/>
    </xf>
    <xf numFmtId="14" fontId="1" fillId="4" borderId="2" xfId="27" applyNumberFormat="1" applyFont="1" applyFill="1" applyBorder="1" applyAlignment="1">
      <alignment horizontal="center" wrapText="1"/>
    </xf>
    <xf numFmtId="9" fontId="1" fillId="0" borderId="2" xfId="19" applyFont="1" applyFill="1" applyBorder="1" applyAlignment="1">
      <alignment wrapText="1"/>
    </xf>
    <xf numFmtId="9" fontId="12" fillId="0" borderId="2" xfId="1" applyFont="1" applyBorder="1" applyAlignment="1">
      <alignment wrapText="1"/>
    </xf>
    <xf numFmtId="9" fontId="12" fillId="6" borderId="2" xfId="1" applyFont="1" applyFill="1" applyBorder="1" applyAlignment="1">
      <alignment wrapText="1"/>
    </xf>
    <xf numFmtId="176" fontId="12" fillId="6" borderId="2" xfId="27" applyFont="1" applyFill="1" applyBorder="1" applyAlignment="1">
      <alignment wrapText="1"/>
    </xf>
    <xf numFmtId="20" fontId="13" fillId="6" borderId="2" xfId="27" applyNumberFormat="1" applyFont="1" applyFill="1" applyBorder="1" applyAlignment="1">
      <alignment horizontal="center" wrapText="1"/>
    </xf>
    <xf numFmtId="176" fontId="12" fillId="0" borderId="2" xfId="27" applyFont="1" applyBorder="1" applyAlignment="1">
      <alignment wrapText="1"/>
    </xf>
    <xf numFmtId="176" fontId="41" fillId="0" borderId="4" xfId="27" applyBorder="1"/>
    <xf numFmtId="14" fontId="1" fillId="5" borderId="2" xfId="0" applyNumberFormat="1" applyFont="1" applyFill="1" applyBorder="1" applyAlignment="1">
      <alignment horizontal="center" wrapText="1"/>
    </xf>
    <xf numFmtId="14" fontId="1" fillId="5" borderId="4" xfId="0" applyNumberFormat="1" applyFont="1" applyFill="1" applyBorder="1" applyAlignment="1">
      <alignment horizontal="center" wrapText="1"/>
    </xf>
    <xf numFmtId="176" fontId="10" fillId="0" borderId="2" xfId="27" applyFont="1" applyBorder="1" applyAlignment="1">
      <alignment horizontal="center" wrapText="1"/>
    </xf>
    <xf numFmtId="9" fontId="12" fillId="7" borderId="2" xfId="1" applyFont="1" applyFill="1" applyBorder="1" applyAlignment="1">
      <alignment wrapText="1"/>
    </xf>
    <xf numFmtId="176" fontId="0" fillId="0" borderId="2" xfId="0" applyBorder="1"/>
    <xf numFmtId="9" fontId="1" fillId="0" borderId="2" xfId="1" applyFont="1" applyBorder="1" applyAlignment="1">
      <alignment wrapText="1"/>
    </xf>
    <xf numFmtId="9" fontId="1" fillId="6" borderId="2" xfId="1" applyFont="1" applyFill="1" applyBorder="1" applyAlignment="1">
      <alignment wrapText="1"/>
    </xf>
    <xf numFmtId="14" fontId="1" fillId="4" borderId="5" xfId="27" applyNumberFormat="1" applyFont="1" applyFill="1" applyBorder="1" applyAlignment="1">
      <alignment horizontal="center" wrapText="1"/>
    </xf>
    <xf numFmtId="14" fontId="1" fillId="0" borderId="5" xfId="27" applyNumberFormat="1" applyFont="1" applyBorder="1" applyAlignment="1">
      <alignment horizontal="center" wrapText="1"/>
    </xf>
    <xf numFmtId="176" fontId="14" fillId="0" borderId="2" xfId="27" applyFont="1" applyBorder="1" applyAlignment="1">
      <alignment horizontal="center" wrapText="1"/>
    </xf>
    <xf numFmtId="176" fontId="41" fillId="0" borderId="0" xfId="27" applyAlignment="1">
      <alignment horizontal="center"/>
    </xf>
    <xf numFmtId="176" fontId="1" fillId="0" borderId="3" xfId="0" applyFont="1" applyBorder="1" applyAlignment="1">
      <alignment wrapText="1"/>
    </xf>
    <xf numFmtId="176" fontId="41" fillId="0" borderId="2" xfId="27" applyBorder="1" applyAlignment="1">
      <alignment vertical="center"/>
    </xf>
    <xf numFmtId="176" fontId="1" fillId="0" borderId="6" xfId="27" applyFont="1" applyBorder="1" applyAlignment="1">
      <alignment wrapText="1"/>
    </xf>
    <xf numFmtId="14" fontId="1" fillId="5" borderId="4" xfId="27" applyNumberFormat="1" applyFont="1" applyFill="1" applyBorder="1" applyAlignment="1">
      <alignment horizontal="center" wrapText="1"/>
    </xf>
    <xf numFmtId="14" fontId="15" fillId="6" borderId="2" xfId="27" applyNumberFormat="1" applyFont="1" applyFill="1" applyBorder="1" applyAlignment="1">
      <alignment horizontal="center" wrapText="1"/>
    </xf>
    <xf numFmtId="177" fontId="15" fillId="6" borderId="2" xfId="0" applyNumberFormat="1" applyFont="1" applyFill="1" applyBorder="1" applyAlignment="1">
      <alignment horizontal="center" wrapText="1"/>
    </xf>
    <xf numFmtId="14" fontId="15" fillId="6" borderId="2" xfId="0" applyNumberFormat="1" applyFont="1" applyFill="1" applyBorder="1" applyAlignment="1">
      <alignment horizontal="center" wrapText="1"/>
    </xf>
    <xf numFmtId="14" fontId="1" fillId="5" borderId="2" xfId="27" applyNumberFormat="1" applyFont="1" applyFill="1" applyBorder="1" applyAlignment="1">
      <alignment horizontal="center" wrapText="1"/>
    </xf>
    <xf numFmtId="176" fontId="1" fillId="6" borderId="3" xfId="0" applyFont="1" applyFill="1" applyBorder="1" applyAlignment="1">
      <alignment wrapText="1"/>
    </xf>
    <xf numFmtId="14" fontId="10" fillId="0" borderId="2" xfId="0" applyNumberFormat="1" applyFont="1" applyBorder="1" applyAlignment="1">
      <alignment horizontal="center" wrapText="1"/>
    </xf>
    <xf numFmtId="9" fontId="1" fillId="6" borderId="3" xfId="1" applyFont="1" applyFill="1" applyBorder="1" applyAlignment="1">
      <alignment wrapText="1"/>
    </xf>
    <xf numFmtId="9" fontId="1" fillId="0" borderId="3" xfId="1" applyFont="1" applyFill="1" applyBorder="1" applyAlignment="1">
      <alignment wrapText="1"/>
    </xf>
    <xf numFmtId="9" fontId="1" fillId="0" borderId="3" xfId="1" applyFont="1" applyBorder="1" applyAlignment="1">
      <alignment wrapText="1"/>
    </xf>
    <xf numFmtId="20" fontId="1" fillId="0" borderId="2" xfId="27" quotePrefix="1" applyNumberFormat="1" applyFont="1" applyBorder="1" applyAlignment="1">
      <alignment horizontal="center" wrapText="1"/>
    </xf>
    <xf numFmtId="14" fontId="1" fillId="0" borderId="5" xfId="0" applyNumberFormat="1" applyFont="1" applyBorder="1" applyAlignment="1">
      <alignment horizontal="center" wrapText="1"/>
    </xf>
    <xf numFmtId="9" fontId="12" fillId="0" borderId="2" xfId="1" applyFont="1" applyFill="1" applyBorder="1" applyAlignment="1">
      <alignment wrapText="1"/>
    </xf>
    <xf numFmtId="9" fontId="1" fillId="0" borderId="2" xfId="1" applyFont="1" applyFill="1" applyBorder="1" applyAlignment="1">
      <alignment wrapText="1"/>
    </xf>
    <xf numFmtId="14" fontId="10" fillId="5" borderId="5" xfId="0" applyNumberFormat="1" applyFont="1" applyFill="1" applyBorder="1" applyAlignment="1">
      <alignment horizontal="center" wrapText="1"/>
    </xf>
    <xf numFmtId="176" fontId="8" fillId="3" borderId="3" xfId="0" applyFont="1" applyFill="1" applyBorder="1" applyAlignment="1">
      <alignment wrapText="1"/>
    </xf>
    <xf numFmtId="176" fontId="8" fillId="3" borderId="4" xfId="0" applyFont="1" applyFill="1" applyBorder="1" applyAlignment="1">
      <alignment wrapText="1"/>
    </xf>
    <xf numFmtId="176" fontId="7" fillId="0" borderId="3" xfId="0" applyFont="1" applyBorder="1" applyAlignment="1">
      <alignment wrapText="1"/>
    </xf>
    <xf numFmtId="176" fontId="7" fillId="0" borderId="5" xfId="0" applyFont="1" applyBorder="1" applyAlignment="1">
      <alignment wrapText="1"/>
    </xf>
    <xf numFmtId="176" fontId="7" fillId="0" borderId="4" xfId="0" applyFont="1" applyBorder="1" applyAlignment="1">
      <alignment wrapText="1"/>
    </xf>
    <xf numFmtId="176" fontId="8" fillId="3" borderId="3" xfId="27" applyFont="1" applyFill="1" applyBorder="1" applyAlignment="1">
      <alignment wrapText="1"/>
    </xf>
    <xf numFmtId="176" fontId="8" fillId="3" borderId="4" xfId="27" applyFont="1" applyFill="1" applyBorder="1" applyAlignment="1">
      <alignment wrapText="1"/>
    </xf>
    <xf numFmtId="176" fontId="1" fillId="0" borderId="2" xfId="27" applyFont="1" applyBorder="1" applyAlignment="1">
      <alignment wrapText="1"/>
    </xf>
    <xf numFmtId="176" fontId="1" fillId="0" borderId="0" xfId="27" applyFont="1" applyAlignment="1">
      <alignment horizontal="center" wrapText="1"/>
    </xf>
    <xf numFmtId="176" fontId="2" fillId="0" borderId="0" xfId="27" applyFont="1" applyAlignment="1">
      <alignment horizontal="center" vertical="center" wrapText="1"/>
    </xf>
    <xf numFmtId="176" fontId="3" fillId="0" borderId="0" xfId="27" applyFont="1" applyAlignment="1">
      <alignment horizontal="center" vertical="center" wrapText="1"/>
    </xf>
    <xf numFmtId="176" fontId="4" fillId="0" borderId="0" xfId="27" applyFont="1" applyAlignment="1">
      <alignment horizontal="center" wrapText="1"/>
    </xf>
    <xf numFmtId="176" fontId="5" fillId="0" borderId="0" xfId="27" applyFont="1" applyAlignment="1">
      <alignment horizontal="center" wrapText="1"/>
    </xf>
    <xf numFmtId="176" fontId="6" fillId="0" borderId="1" xfId="27" applyFont="1" applyBorder="1" applyAlignment="1">
      <alignment horizontal="left" wrapText="1"/>
    </xf>
    <xf numFmtId="176" fontId="1" fillId="0" borderId="5" xfId="0" applyFont="1" applyBorder="1" applyAlignment="1">
      <alignment wrapText="1"/>
    </xf>
    <xf numFmtId="176" fontId="1" fillId="0" borderId="4" xfId="0" applyFont="1" applyBorder="1" applyAlignment="1">
      <alignment wrapText="1"/>
    </xf>
    <xf numFmtId="176" fontId="6" fillId="0" borderId="2" xfId="27" applyFont="1" applyBorder="1" applyAlignment="1">
      <alignment wrapText="1"/>
    </xf>
    <xf numFmtId="176" fontId="6" fillId="0" borderId="3" xfId="27" applyFont="1" applyBorder="1" applyAlignment="1">
      <alignment wrapText="1"/>
    </xf>
    <xf numFmtId="176" fontId="6" fillId="0" borderId="5" xfId="27" applyFont="1" applyBorder="1" applyAlignment="1">
      <alignment wrapText="1"/>
    </xf>
    <xf numFmtId="176" fontId="6" fillId="0" borderId="4" xfId="27" applyFont="1" applyBorder="1" applyAlignment="1">
      <alignment wrapText="1"/>
    </xf>
    <xf numFmtId="176" fontId="7" fillId="0" borderId="2" xfId="0" applyFont="1" applyBorder="1" applyAlignment="1">
      <alignment wrapText="1"/>
    </xf>
    <xf numFmtId="176" fontId="1" fillId="0" borderId="2" xfId="0" applyFont="1" applyBorder="1" applyAlignment="1">
      <alignment wrapText="1"/>
    </xf>
    <xf numFmtId="176" fontId="7" fillId="0" borderId="3" xfId="27" applyFont="1" applyBorder="1" applyAlignment="1">
      <alignment wrapText="1"/>
    </xf>
    <xf numFmtId="176" fontId="1" fillId="0" borderId="5" xfId="27" applyFont="1" applyBorder="1" applyAlignment="1">
      <alignment wrapText="1"/>
    </xf>
    <xf numFmtId="176" fontId="1" fillId="0" borderId="4" xfId="27" applyFont="1" applyBorder="1" applyAlignment="1">
      <alignment wrapText="1"/>
    </xf>
    <xf numFmtId="176" fontId="2" fillId="0" borderId="0" xfId="0" applyFont="1" applyAlignment="1">
      <alignment horizontal="center" vertical="center" wrapText="1"/>
    </xf>
    <xf numFmtId="176" fontId="3" fillId="0" borderId="0" xfId="0" applyFont="1" applyAlignment="1">
      <alignment horizontal="center" vertical="center" wrapText="1"/>
    </xf>
    <xf numFmtId="176" fontId="4" fillId="0" borderId="0" xfId="0" applyFont="1" applyAlignment="1">
      <alignment horizontal="center" wrapText="1"/>
    </xf>
    <xf numFmtId="176" fontId="5" fillId="0" borderId="0" xfId="0" applyFont="1" applyAlignment="1">
      <alignment horizontal="center" wrapText="1"/>
    </xf>
    <xf numFmtId="176" fontId="6" fillId="0" borderId="1" xfId="0" applyFont="1" applyBorder="1" applyAlignment="1">
      <alignment horizontal="left" wrapText="1"/>
    </xf>
    <xf numFmtId="176" fontId="7" fillId="0" borderId="2" xfId="27" applyFont="1" applyBorder="1" applyAlignment="1">
      <alignment wrapText="1"/>
    </xf>
  </cellXfs>
  <cellStyles count="50">
    <cellStyle name="20% - 强调文字颜色 1 2" xfId="2" xr:uid="{00000000-0005-0000-0000-000031000000}"/>
    <cellStyle name="20% - 强调文字颜色 2 2" xfId="3" xr:uid="{00000000-0005-0000-0000-000032000000}"/>
    <cellStyle name="20% - 强调文字颜色 3 2" xfId="4" xr:uid="{00000000-0005-0000-0000-000033000000}"/>
    <cellStyle name="20% - 强调文字颜色 4 2" xfId="5" xr:uid="{00000000-0005-0000-0000-000034000000}"/>
    <cellStyle name="20% - 强调文字颜色 5 2" xfId="6" xr:uid="{00000000-0005-0000-0000-000035000000}"/>
    <cellStyle name="20% - 强调文字颜色 6 2" xfId="7" xr:uid="{00000000-0005-0000-0000-000036000000}"/>
    <cellStyle name="40% - 强调文字颜色 1 2" xfId="8" xr:uid="{00000000-0005-0000-0000-000037000000}"/>
    <cellStyle name="40% - 强调文字颜色 2 2" xfId="9" xr:uid="{00000000-0005-0000-0000-000038000000}"/>
    <cellStyle name="40% - 强调文字颜色 3 2" xfId="10" xr:uid="{00000000-0005-0000-0000-000039000000}"/>
    <cellStyle name="40% - 强调文字颜色 6 2" xfId="11" xr:uid="{00000000-0005-0000-0000-00003A000000}"/>
    <cellStyle name="60% - 强调文字颜色 1 2" xfId="12" xr:uid="{00000000-0005-0000-0000-00003B000000}"/>
    <cellStyle name="60% - 强调文字颜色 2 2" xfId="13" xr:uid="{00000000-0005-0000-0000-00003C000000}"/>
    <cellStyle name="60% - 强调文字颜色 3 2" xfId="14" xr:uid="{00000000-0005-0000-0000-00003D000000}"/>
    <cellStyle name="60% - 强调文字颜色 4 2" xfId="15" xr:uid="{00000000-0005-0000-0000-00003E000000}"/>
    <cellStyle name="60% - 强调文字颜色 5 2" xfId="16" xr:uid="{00000000-0005-0000-0000-00003F000000}"/>
    <cellStyle name="60% - 强调文字颜色 6 2" xfId="17" xr:uid="{00000000-0005-0000-0000-000040000000}"/>
    <cellStyle name="Normal 90" xfId="18" xr:uid="{00000000-0005-0000-0000-000041000000}"/>
    <cellStyle name="百分比" xfId="1" builtinId="5"/>
    <cellStyle name="百分比 2" xfId="19" xr:uid="{00000000-0005-0000-0000-000042000000}"/>
    <cellStyle name="标题 1 2" xfId="20" xr:uid="{00000000-0005-0000-0000-000043000000}"/>
    <cellStyle name="标题 2 2" xfId="21" xr:uid="{00000000-0005-0000-0000-000044000000}"/>
    <cellStyle name="标题 3 2" xfId="22" xr:uid="{00000000-0005-0000-0000-000045000000}"/>
    <cellStyle name="标题 4 2" xfId="23" xr:uid="{00000000-0005-0000-0000-000046000000}"/>
    <cellStyle name="标题 5" xfId="24" xr:uid="{00000000-0005-0000-0000-000047000000}"/>
    <cellStyle name="差 2" xfId="25" xr:uid="{00000000-0005-0000-0000-000048000000}"/>
    <cellStyle name="常规" xfId="0" builtinId="0"/>
    <cellStyle name="常规 2" xfId="26" xr:uid="{00000000-0005-0000-0000-000049000000}"/>
    <cellStyle name="常规 4" xfId="27" xr:uid="{00000000-0005-0000-0000-00004A000000}"/>
    <cellStyle name="常规 6" xfId="28" xr:uid="{00000000-0005-0000-0000-00004B000000}"/>
    <cellStyle name="超链接 2" xfId="29" xr:uid="{00000000-0005-0000-0000-00004C000000}"/>
    <cellStyle name="好 2" xfId="30" xr:uid="{00000000-0005-0000-0000-00004D000000}"/>
    <cellStyle name="汇总 2" xfId="31" xr:uid="{00000000-0005-0000-0000-00004E000000}"/>
    <cellStyle name="计算 2" xfId="32" xr:uid="{00000000-0005-0000-0000-00004F000000}"/>
    <cellStyle name="检查单元格 2" xfId="33" xr:uid="{00000000-0005-0000-0000-000050000000}"/>
    <cellStyle name="解释性文本 2" xfId="34" xr:uid="{00000000-0005-0000-0000-000051000000}"/>
    <cellStyle name="警告文本 2" xfId="35" xr:uid="{00000000-0005-0000-0000-000052000000}"/>
    <cellStyle name="链接单元格 2" xfId="36" xr:uid="{00000000-0005-0000-0000-000053000000}"/>
    <cellStyle name="强调文字颜色 1 2" xfId="37" xr:uid="{00000000-0005-0000-0000-000054000000}"/>
    <cellStyle name="强调文字颜色 2 2" xfId="38" xr:uid="{00000000-0005-0000-0000-000055000000}"/>
    <cellStyle name="强调文字颜色 3 2" xfId="39" xr:uid="{00000000-0005-0000-0000-000056000000}"/>
    <cellStyle name="强调文字颜色 6 2" xfId="40" xr:uid="{00000000-0005-0000-0000-000057000000}"/>
    <cellStyle name="适中 2" xfId="41" xr:uid="{00000000-0005-0000-0000-000058000000}"/>
    <cellStyle name="输出 2" xfId="42" xr:uid="{00000000-0005-0000-0000-000059000000}"/>
    <cellStyle name="输入 2" xfId="43" xr:uid="{00000000-0005-0000-0000-00005A000000}"/>
    <cellStyle name="一般 1261" xfId="44" xr:uid="{00000000-0005-0000-0000-00005B000000}"/>
    <cellStyle name="一般 1675" xfId="45" xr:uid="{00000000-0005-0000-0000-00005C000000}"/>
    <cellStyle name="一般 291" xfId="46" xr:uid="{00000000-0005-0000-0000-00005D000000}"/>
    <cellStyle name="一般 5" xfId="47" xr:uid="{00000000-0005-0000-0000-00005E000000}"/>
    <cellStyle name="一般 820" xfId="48" xr:uid="{00000000-0005-0000-0000-00005F000000}"/>
    <cellStyle name="注释 2" xfId="49" xr:uid="{00000000-0005-0000-0000-000060000000}"/>
  </cellStyles>
  <dxfs count="1217"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366059</xdr:colOff>
      <xdr:row>0</xdr:row>
      <xdr:rowOff>0</xdr:rowOff>
    </xdr:from>
    <xdr:to>
      <xdr:col>1</xdr:col>
      <xdr:colOff>500531</xdr:colOff>
      <xdr:row>0</xdr:row>
      <xdr:rowOff>952500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65760" y="0"/>
          <a:ext cx="149352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470646</xdr:colOff>
      <xdr:row>0</xdr:row>
      <xdr:rowOff>0</xdr:rowOff>
    </xdr:from>
    <xdr:to>
      <xdr:col>1</xdr:col>
      <xdr:colOff>388469</xdr:colOff>
      <xdr:row>0</xdr:row>
      <xdr:rowOff>923365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0535" y="0"/>
          <a:ext cx="1174750" cy="923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388471</xdr:colOff>
      <xdr:row>0</xdr:row>
      <xdr:rowOff>14941</xdr:rowOff>
    </xdr:from>
    <xdr:to>
      <xdr:col>1</xdr:col>
      <xdr:colOff>478118</xdr:colOff>
      <xdr:row>0</xdr:row>
      <xdr:rowOff>933824</xdr:rowOff>
    </xdr:to>
    <xdr:pic>
      <xdr:nvPicPr>
        <xdr:cNvPr id="3" name="Picture 1" descr="ASL标志初稿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7985" y="14605"/>
          <a:ext cx="1372235" cy="918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388471</xdr:colOff>
      <xdr:row>0</xdr:row>
      <xdr:rowOff>14941</xdr:rowOff>
    </xdr:from>
    <xdr:to>
      <xdr:col>1</xdr:col>
      <xdr:colOff>478118</xdr:colOff>
      <xdr:row>0</xdr:row>
      <xdr:rowOff>933824</xdr:rowOff>
    </xdr:to>
    <xdr:pic>
      <xdr:nvPicPr>
        <xdr:cNvPr id="3" name="Picture 1" descr="ASL标志初稿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7985" y="14605"/>
          <a:ext cx="1461135" cy="918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388471</xdr:colOff>
      <xdr:row>0</xdr:row>
      <xdr:rowOff>14941</xdr:rowOff>
    </xdr:from>
    <xdr:to>
      <xdr:col>1</xdr:col>
      <xdr:colOff>478118</xdr:colOff>
      <xdr:row>0</xdr:row>
      <xdr:rowOff>933824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1F048B41-803C-4294-A028-CD65F7936A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8471" y="14941"/>
          <a:ext cx="1461247" cy="9188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470646</xdr:colOff>
      <xdr:row>0</xdr:row>
      <xdr:rowOff>0</xdr:rowOff>
    </xdr:from>
    <xdr:to>
      <xdr:col>1</xdr:col>
      <xdr:colOff>388469</xdr:colOff>
      <xdr:row>0</xdr:row>
      <xdr:rowOff>923365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0535" y="0"/>
          <a:ext cx="1174750" cy="923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43"/>
  <sheetViews>
    <sheetView tabSelected="1" zoomScaleNormal="100" zoomScaleSheetLayoutView="50" workbookViewId="0">
      <selection activeCell="E148" sqref="E148"/>
    </sheetView>
  </sheetViews>
  <sheetFormatPr defaultColWidth="8.59765625" defaultRowHeight="25.35" customHeight="1"/>
  <cols>
    <col min="1" max="1" width="17.796875" style="1" customWidth="1"/>
    <col min="2" max="7" width="11.59765625" style="57" customWidth="1"/>
    <col min="8" max="8" width="66.5" style="2" customWidth="1"/>
    <col min="9" max="9" width="13.09765625" style="1" customWidth="1"/>
    <col min="10" max="16384" width="8.59765625" style="1"/>
  </cols>
  <sheetData>
    <row r="1" spans="1:11" ht="77.849999999999994" customHeight="1">
      <c r="A1" s="84"/>
      <c r="B1" s="84"/>
      <c r="C1" s="85" t="s">
        <v>0</v>
      </c>
      <c r="D1" s="86"/>
      <c r="E1" s="86"/>
      <c r="F1" s="86"/>
      <c r="G1" s="86"/>
      <c r="H1" s="86"/>
      <c r="I1" s="86"/>
    </row>
    <row r="2" spans="1:11" ht="23.1" customHeight="1">
      <c r="A2" s="87" t="s">
        <v>1</v>
      </c>
      <c r="B2" s="87"/>
      <c r="C2" s="88" t="s">
        <v>2</v>
      </c>
      <c r="D2" s="88"/>
      <c r="E2" s="88"/>
      <c r="F2" s="88"/>
      <c r="G2" s="88"/>
      <c r="H2" s="88"/>
      <c r="I2" s="88"/>
    </row>
    <row r="3" spans="1:11" ht="25.35" customHeight="1">
      <c r="A3" s="89"/>
      <c r="B3" s="89"/>
      <c r="C3" s="89"/>
      <c r="D3" s="89"/>
      <c r="E3" s="89"/>
      <c r="F3" s="89"/>
      <c r="G3" s="89"/>
      <c r="H3" s="3">
        <v>46211</v>
      </c>
      <c r="I3" s="4"/>
    </row>
    <row r="4" spans="1:11" customFormat="1" ht="24" hidden="1" customHeight="1">
      <c r="A4" s="78" t="s">
        <v>3</v>
      </c>
      <c r="B4" s="90"/>
      <c r="C4" s="90"/>
      <c r="D4" s="90"/>
      <c r="E4" s="90"/>
      <c r="F4" s="90"/>
      <c r="G4" s="90"/>
      <c r="H4" s="90"/>
      <c r="I4" s="91"/>
    </row>
    <row r="5" spans="1:11" customFormat="1" ht="24" hidden="1" customHeight="1">
      <c r="A5" s="27" t="s">
        <v>4</v>
      </c>
      <c r="B5" s="76" t="s">
        <v>5</v>
      </c>
      <c r="C5" s="77"/>
      <c r="D5" s="76" t="s">
        <v>6</v>
      </c>
      <c r="E5" s="77"/>
      <c r="F5" s="76" t="s">
        <v>7</v>
      </c>
      <c r="G5" s="77"/>
      <c r="H5" s="28" t="s">
        <v>8</v>
      </c>
      <c r="I5" s="28" t="s">
        <v>9</v>
      </c>
      <c r="K5" t="s">
        <v>10</v>
      </c>
    </row>
    <row r="6" spans="1:11" customFormat="1" ht="24" hidden="1" customHeight="1">
      <c r="A6" s="36" t="s">
        <v>11</v>
      </c>
      <c r="B6" s="17">
        <v>46019</v>
      </c>
      <c r="C6" s="18">
        <v>0.95833333333333304</v>
      </c>
      <c r="D6" s="55">
        <v>46020</v>
      </c>
      <c r="E6" s="18">
        <v>0.170833333333333</v>
      </c>
      <c r="F6" s="55">
        <v>46020</v>
      </c>
      <c r="G6" s="18">
        <v>0.81388888888888899</v>
      </c>
      <c r="H6" s="30" t="s">
        <v>12</v>
      </c>
      <c r="I6" s="31"/>
    </row>
    <row r="7" spans="1:11" customFormat="1" ht="24" hidden="1" customHeight="1">
      <c r="A7" s="29" t="s">
        <v>13</v>
      </c>
      <c r="B7" s="17">
        <v>46021</v>
      </c>
      <c r="C7" s="18">
        <v>0.91666666666666696</v>
      </c>
      <c r="D7" s="55">
        <f>B7+2</f>
        <v>46023</v>
      </c>
      <c r="E7" s="18">
        <v>0.54166666666666696</v>
      </c>
      <c r="F7" s="55">
        <f>D7</f>
        <v>46023</v>
      </c>
      <c r="G7" s="18">
        <v>0.89583333333333304</v>
      </c>
      <c r="H7" s="30" t="s">
        <v>14</v>
      </c>
      <c r="I7" s="31"/>
    </row>
    <row r="8" spans="1:11" customFormat="1" ht="24" hidden="1" customHeight="1">
      <c r="A8" s="29" t="s">
        <v>15</v>
      </c>
      <c r="B8" s="17">
        <f>F7+1</f>
        <v>46024</v>
      </c>
      <c r="C8" s="18">
        <v>0.625</v>
      </c>
      <c r="D8" s="55">
        <f>B8+1</f>
        <v>46025</v>
      </c>
      <c r="E8" s="18">
        <v>0.18333333333333299</v>
      </c>
      <c r="F8" s="55">
        <f>D8</f>
        <v>46025</v>
      </c>
      <c r="G8" s="18">
        <v>0.47916666666666702</v>
      </c>
      <c r="H8" s="30" t="s">
        <v>16</v>
      </c>
      <c r="I8" s="31"/>
    </row>
    <row r="9" spans="1:11" customFormat="1" ht="24" hidden="1" customHeight="1">
      <c r="A9" s="58" t="s">
        <v>17</v>
      </c>
      <c r="B9" s="8">
        <f>F8+4</f>
        <v>46029</v>
      </c>
      <c r="C9" s="18">
        <v>0.99236111111111103</v>
      </c>
      <c r="D9" s="10">
        <v>46030</v>
      </c>
      <c r="E9" s="18">
        <v>0.57083333333333297</v>
      </c>
      <c r="F9" s="8">
        <f>D9+1</f>
        <v>46031</v>
      </c>
      <c r="G9" s="18">
        <v>0.61736111111111103</v>
      </c>
      <c r="H9" s="30"/>
      <c r="I9" s="31"/>
    </row>
    <row r="10" spans="1:11" customFormat="1" ht="24" hidden="1" customHeight="1">
      <c r="A10" s="58" t="s">
        <v>18</v>
      </c>
      <c r="B10" s="8">
        <v>46036</v>
      </c>
      <c r="C10" s="18">
        <v>0.25</v>
      </c>
      <c r="D10" s="10">
        <f>B10</f>
        <v>46036</v>
      </c>
      <c r="E10" s="18">
        <v>0.29166666666666702</v>
      </c>
      <c r="F10" s="8">
        <v>46036</v>
      </c>
      <c r="G10" s="18">
        <v>0.72499999999999998</v>
      </c>
      <c r="H10" s="30" t="s">
        <v>14</v>
      </c>
      <c r="I10" s="31"/>
    </row>
    <row r="11" spans="1:11" customFormat="1" ht="24" hidden="1" customHeight="1">
      <c r="A11" s="58" t="s">
        <v>19</v>
      </c>
      <c r="B11" s="8">
        <f>F10+2</f>
        <v>46038</v>
      </c>
      <c r="C11" s="18">
        <v>0.26250000000000001</v>
      </c>
      <c r="D11" s="10">
        <v>46038</v>
      </c>
      <c r="E11" s="18">
        <v>0.88749999999999996</v>
      </c>
      <c r="F11" s="8">
        <f t="shared" ref="F11" si="0">D11+1</f>
        <v>46039</v>
      </c>
      <c r="G11" s="18">
        <v>0.33333333333333298</v>
      </c>
      <c r="H11" s="30" t="s">
        <v>20</v>
      </c>
      <c r="I11" s="31"/>
    </row>
    <row r="12" spans="1:11" customFormat="1" ht="24" hidden="1" customHeight="1">
      <c r="A12" s="58" t="s">
        <v>21</v>
      </c>
      <c r="B12" s="8">
        <f>F11</f>
        <v>46039</v>
      </c>
      <c r="C12" s="18">
        <v>0.94236111111111098</v>
      </c>
      <c r="D12" s="8">
        <v>46041</v>
      </c>
      <c r="E12" s="18">
        <v>0.05</v>
      </c>
      <c r="F12" s="8">
        <f>D12</f>
        <v>46041</v>
      </c>
      <c r="G12" s="18">
        <v>0.38819444444444401</v>
      </c>
      <c r="H12" s="30" t="s">
        <v>14</v>
      </c>
      <c r="I12" s="31"/>
    </row>
    <row r="13" spans="1:11" customFormat="1" ht="24" hidden="1" customHeight="1">
      <c r="A13" s="58" t="s">
        <v>22</v>
      </c>
      <c r="B13" s="8">
        <f>F12+4</f>
        <v>46045</v>
      </c>
      <c r="C13" s="18">
        <v>6.9444444444444404E-4</v>
      </c>
      <c r="D13" s="8">
        <f>B13+5</f>
        <v>46050</v>
      </c>
      <c r="E13" s="18">
        <v>0.82916666666666705</v>
      </c>
      <c r="F13" s="8">
        <f>D13+2</f>
        <v>46052</v>
      </c>
      <c r="G13" s="18">
        <v>0.23749999999999999</v>
      </c>
      <c r="H13" s="30" t="s">
        <v>14</v>
      </c>
      <c r="I13" s="31"/>
    </row>
    <row r="14" spans="1:11" customFormat="1" ht="24" hidden="1" customHeight="1">
      <c r="A14" s="58" t="s">
        <v>23</v>
      </c>
      <c r="B14" s="8">
        <v>46056</v>
      </c>
      <c r="C14" s="18">
        <v>0.92500000000000004</v>
      </c>
      <c r="D14" s="8">
        <v>46060</v>
      </c>
      <c r="E14" s="18">
        <v>0.179166666666667</v>
      </c>
      <c r="F14" s="8">
        <v>46060</v>
      </c>
      <c r="G14" s="18">
        <v>0.66666666666666696</v>
      </c>
      <c r="H14" s="30" t="s">
        <v>14</v>
      </c>
      <c r="I14" s="31"/>
    </row>
    <row r="15" spans="1:11" customFormat="1" ht="24" hidden="1" customHeight="1">
      <c r="A15" s="58" t="s">
        <v>24</v>
      </c>
      <c r="B15" s="8">
        <v>46062</v>
      </c>
      <c r="C15" s="18">
        <v>6.25E-2</v>
      </c>
      <c r="D15" s="8">
        <v>46062</v>
      </c>
      <c r="E15" s="18">
        <v>0.3125</v>
      </c>
      <c r="F15" s="8">
        <v>46062</v>
      </c>
      <c r="G15" s="18">
        <v>0.66666666666666696</v>
      </c>
      <c r="H15" s="30" t="s">
        <v>14</v>
      </c>
      <c r="I15" s="31"/>
    </row>
    <row r="16" spans="1:11" customFormat="1" ht="24" hidden="1" customHeight="1">
      <c r="A16" s="58" t="s">
        <v>25</v>
      </c>
      <c r="B16" s="8">
        <v>46063</v>
      </c>
      <c r="C16" s="18">
        <v>0.33333333333333298</v>
      </c>
      <c r="D16" s="8">
        <v>46066</v>
      </c>
      <c r="E16" s="18">
        <v>0.54166666666666696</v>
      </c>
      <c r="F16" s="8">
        <v>46066</v>
      </c>
      <c r="G16" s="18">
        <v>0.97916666666666696</v>
      </c>
      <c r="H16" s="30" t="s">
        <v>14</v>
      </c>
      <c r="I16" s="31"/>
    </row>
    <row r="17" spans="1:14" customFormat="1" ht="24" hidden="1" customHeight="1">
      <c r="A17" s="58" t="s">
        <v>26</v>
      </c>
      <c r="B17" s="8">
        <v>46069</v>
      </c>
      <c r="C17" s="18">
        <v>0.875</v>
      </c>
      <c r="D17" s="8">
        <v>46070</v>
      </c>
      <c r="E17" s="18">
        <v>4.1666666666666699E-2</v>
      </c>
      <c r="F17" s="8">
        <v>46071</v>
      </c>
      <c r="G17" s="18">
        <v>0.38541666666666702</v>
      </c>
      <c r="H17" s="30" t="s">
        <v>14</v>
      </c>
      <c r="I17" s="31"/>
    </row>
    <row r="18" spans="1:14" customFormat="1" ht="24" hidden="1" customHeight="1">
      <c r="A18" s="58" t="s">
        <v>27</v>
      </c>
      <c r="B18" s="8">
        <v>46073</v>
      </c>
      <c r="C18" s="18">
        <v>0.66666666666666696</v>
      </c>
      <c r="D18" s="8">
        <v>46075</v>
      </c>
      <c r="E18" s="18">
        <v>0.36388888888888898</v>
      </c>
      <c r="F18" s="8">
        <v>46076</v>
      </c>
      <c r="G18" s="18">
        <v>0.29166666666666702</v>
      </c>
      <c r="H18" s="30" t="s">
        <v>28</v>
      </c>
      <c r="I18" s="31"/>
    </row>
    <row r="19" spans="1:14" customFormat="1" ht="24" hidden="1" customHeight="1">
      <c r="A19" s="78" t="s">
        <v>29</v>
      </c>
      <c r="B19" s="79"/>
      <c r="C19" s="79"/>
      <c r="D19" s="79"/>
      <c r="E19" s="79"/>
      <c r="F19" s="79"/>
      <c r="G19" s="79"/>
      <c r="H19" s="79"/>
      <c r="I19" s="80"/>
    </row>
    <row r="20" spans="1:14" customFormat="1" ht="24" hidden="1" customHeight="1">
      <c r="A20" s="27" t="s">
        <v>4</v>
      </c>
      <c r="B20" s="76" t="s">
        <v>5</v>
      </c>
      <c r="C20" s="77"/>
      <c r="D20" s="76" t="s">
        <v>6</v>
      </c>
      <c r="E20" s="77"/>
      <c r="F20" s="76" t="s">
        <v>7</v>
      </c>
      <c r="G20" s="77"/>
      <c r="H20" s="28" t="s">
        <v>8</v>
      </c>
      <c r="I20" s="28" t="s">
        <v>9</v>
      </c>
      <c r="N20" t="s">
        <v>30</v>
      </c>
    </row>
    <row r="21" spans="1:14" customFormat="1" ht="24" hidden="1" customHeight="1">
      <c r="A21" s="29" t="s">
        <v>31</v>
      </c>
      <c r="B21" s="55">
        <v>46066</v>
      </c>
      <c r="C21" s="18">
        <v>0.33333333333333298</v>
      </c>
      <c r="D21" s="8">
        <v>46067</v>
      </c>
      <c r="E21" s="18">
        <v>0.75</v>
      </c>
      <c r="F21" s="55">
        <f>D21+1</f>
        <v>46068</v>
      </c>
      <c r="G21" s="18">
        <v>0.75</v>
      </c>
      <c r="H21" s="30" t="s">
        <v>32</v>
      </c>
      <c r="I21" s="31"/>
    </row>
    <row r="22" spans="1:14" customFormat="1" ht="24" hidden="1" customHeight="1">
      <c r="A22" s="29" t="s">
        <v>33</v>
      </c>
      <c r="B22" s="55">
        <f>F21+1</f>
        <v>46069</v>
      </c>
      <c r="C22" s="18">
        <v>0.25</v>
      </c>
      <c r="D22" s="8">
        <f>B22+2</f>
        <v>46071</v>
      </c>
      <c r="E22" s="18">
        <v>0.25833333333333303</v>
      </c>
      <c r="F22" s="55">
        <f>D22</f>
        <v>46071</v>
      </c>
      <c r="G22" s="18">
        <v>0.57083333333333297</v>
      </c>
      <c r="H22" s="30" t="s">
        <v>34</v>
      </c>
      <c r="I22" s="31"/>
    </row>
    <row r="23" spans="1:14" customFormat="1" ht="24" hidden="1" customHeight="1">
      <c r="A23" s="29" t="s">
        <v>35</v>
      </c>
      <c r="B23" s="55">
        <f>F22+4</f>
        <v>46075</v>
      </c>
      <c r="C23" s="18">
        <v>0.125</v>
      </c>
      <c r="D23" s="8">
        <f>B23+1</f>
        <v>46076</v>
      </c>
      <c r="E23" s="18">
        <v>0.74166666666666703</v>
      </c>
      <c r="F23" s="55">
        <f>D23+1</f>
        <v>46077</v>
      </c>
      <c r="G23" s="18">
        <v>0.91666666666666696</v>
      </c>
      <c r="H23" s="30" t="s">
        <v>14</v>
      </c>
      <c r="I23" s="31"/>
    </row>
    <row r="24" spans="1:14" customFormat="1" ht="24" hidden="1" customHeight="1">
      <c r="A24" s="29" t="s">
        <v>36</v>
      </c>
      <c r="B24" s="55">
        <f>F23+5</f>
        <v>46082</v>
      </c>
      <c r="C24" s="18">
        <v>0</v>
      </c>
      <c r="D24" s="8">
        <f>B24</f>
        <v>46082</v>
      </c>
      <c r="E24" s="18">
        <v>0.70833333333333304</v>
      </c>
      <c r="F24" s="54">
        <f>D24+1</f>
        <v>46083</v>
      </c>
      <c r="G24" s="9">
        <v>5.4166666666666703E-2</v>
      </c>
      <c r="H24" s="30" t="s">
        <v>37</v>
      </c>
      <c r="I24" s="31"/>
    </row>
    <row r="25" spans="1:14" customFormat="1" ht="24" hidden="1" customHeight="1">
      <c r="A25" s="29" t="s">
        <v>38</v>
      </c>
      <c r="B25" s="55">
        <f>F24+1</f>
        <v>46084</v>
      </c>
      <c r="C25" s="22">
        <v>0.3125</v>
      </c>
      <c r="D25" s="55">
        <f>B25</f>
        <v>46084</v>
      </c>
      <c r="E25" s="22">
        <v>0.52083333333333304</v>
      </c>
      <c r="F25" s="55">
        <f>D25</f>
        <v>46084</v>
      </c>
      <c r="G25" s="22">
        <v>0.95833333333333304</v>
      </c>
      <c r="H25" s="59"/>
      <c r="I25" s="31"/>
    </row>
    <row r="26" spans="1:14" customFormat="1" ht="24" hidden="1" customHeight="1">
      <c r="A26" s="29" t="s">
        <v>39</v>
      </c>
      <c r="B26" s="55">
        <f>F25+3</f>
        <v>46087</v>
      </c>
      <c r="C26" s="22">
        <v>0.375</v>
      </c>
      <c r="D26" s="55">
        <f>B26</f>
        <v>46087</v>
      </c>
      <c r="E26" s="22">
        <v>0.41666666666666702</v>
      </c>
      <c r="F26" s="55">
        <f>D26</f>
        <v>46087</v>
      </c>
      <c r="G26" s="22">
        <v>0.75</v>
      </c>
      <c r="H26" s="59"/>
      <c r="I26" s="31"/>
    </row>
    <row r="27" spans="1:14" customFormat="1" ht="24" hidden="1" customHeight="1">
      <c r="A27" s="78" t="s">
        <v>40</v>
      </c>
      <c r="B27" s="79"/>
      <c r="C27" s="79"/>
      <c r="D27" s="79"/>
      <c r="E27" s="79"/>
      <c r="F27" s="79"/>
      <c r="G27" s="79"/>
      <c r="H27" s="79"/>
      <c r="I27" s="80"/>
    </row>
    <row r="28" spans="1:14" customFormat="1" ht="24" hidden="1" customHeight="1">
      <c r="A28" s="27" t="s">
        <v>4</v>
      </c>
      <c r="B28" s="76" t="s">
        <v>5</v>
      </c>
      <c r="C28" s="77"/>
      <c r="D28" s="76" t="s">
        <v>6</v>
      </c>
      <c r="E28" s="77"/>
      <c r="F28" s="76" t="s">
        <v>7</v>
      </c>
      <c r="G28" s="77"/>
      <c r="H28" s="28" t="s">
        <v>8</v>
      </c>
      <c r="I28" s="28" t="s">
        <v>9</v>
      </c>
      <c r="N28" t="s">
        <v>30</v>
      </c>
    </row>
    <row r="29" spans="1:14" customFormat="1" ht="24" hidden="1" customHeight="1">
      <c r="A29" s="58" t="s">
        <v>41</v>
      </c>
      <c r="B29" s="8">
        <v>46090</v>
      </c>
      <c r="C29" s="18">
        <v>0.29166666666666702</v>
      </c>
      <c r="D29" s="8">
        <v>46091</v>
      </c>
      <c r="E29" s="9">
        <v>0.66666666666666696</v>
      </c>
      <c r="F29" s="8">
        <v>46091</v>
      </c>
      <c r="G29" s="9">
        <v>0.90833333333333299</v>
      </c>
      <c r="H29" s="30" t="s">
        <v>42</v>
      </c>
      <c r="I29" s="31"/>
    </row>
    <row r="30" spans="1:14" customFormat="1" ht="24" hidden="1" customHeight="1">
      <c r="A30" s="58" t="s">
        <v>43</v>
      </c>
      <c r="B30" s="8">
        <v>46093</v>
      </c>
      <c r="C30" s="18">
        <v>8.3333333333333301E-2</v>
      </c>
      <c r="D30" s="8">
        <v>46094</v>
      </c>
      <c r="E30" s="9">
        <v>0.98611111111111105</v>
      </c>
      <c r="F30" s="8">
        <v>46095</v>
      </c>
      <c r="G30" s="9">
        <v>0.16666666666666699</v>
      </c>
      <c r="H30" s="30" t="s">
        <v>14</v>
      </c>
      <c r="I30" s="31"/>
    </row>
    <row r="31" spans="1:14" customFormat="1" ht="24" hidden="1" customHeight="1">
      <c r="A31" s="58" t="s">
        <v>44</v>
      </c>
      <c r="B31" s="20"/>
      <c r="C31" s="20"/>
      <c r="D31" s="20"/>
      <c r="E31" s="20"/>
      <c r="F31" s="20"/>
      <c r="G31" s="20"/>
      <c r="H31" s="35" t="s">
        <v>45</v>
      </c>
      <c r="I31" s="31"/>
    </row>
    <row r="32" spans="1:14" customFormat="1" ht="24" hidden="1" customHeight="1">
      <c r="A32" s="58" t="s">
        <v>46</v>
      </c>
      <c r="B32" s="8">
        <v>46098</v>
      </c>
      <c r="C32" s="18">
        <v>0.79166666666666696</v>
      </c>
      <c r="D32" s="8">
        <v>46100</v>
      </c>
      <c r="E32" s="9">
        <v>0.625</v>
      </c>
      <c r="F32" s="8">
        <v>46102</v>
      </c>
      <c r="G32" s="9">
        <v>5.5555555555555601E-2</v>
      </c>
      <c r="H32" s="30" t="s">
        <v>14</v>
      </c>
      <c r="I32" s="31"/>
    </row>
    <row r="33" spans="1:11" customFormat="1" ht="25.05" hidden="1" customHeight="1">
      <c r="A33" s="58" t="s">
        <v>47</v>
      </c>
      <c r="B33" s="8">
        <v>46106</v>
      </c>
      <c r="C33" s="18">
        <v>0.3125</v>
      </c>
      <c r="D33" s="8">
        <v>46107</v>
      </c>
      <c r="E33" s="18">
        <v>0.25694444444444398</v>
      </c>
      <c r="F33" s="8">
        <v>46107</v>
      </c>
      <c r="G33" s="9">
        <v>0.75</v>
      </c>
      <c r="H33" s="30" t="s">
        <v>48</v>
      </c>
      <c r="I33" s="31"/>
    </row>
    <row r="34" spans="1:11" customFormat="1" ht="24" hidden="1" customHeight="1">
      <c r="A34" s="78" t="s">
        <v>321</v>
      </c>
      <c r="B34" s="79"/>
      <c r="C34" s="79"/>
      <c r="D34" s="79"/>
      <c r="E34" s="79"/>
      <c r="F34" s="79"/>
      <c r="G34" s="79"/>
      <c r="H34" s="79"/>
      <c r="I34" s="80"/>
    </row>
    <row r="35" spans="1:11" customFormat="1" ht="24" hidden="1" customHeight="1">
      <c r="A35" s="27" t="s">
        <v>4</v>
      </c>
      <c r="B35" s="76" t="s">
        <v>5</v>
      </c>
      <c r="C35" s="77"/>
      <c r="D35" s="76" t="s">
        <v>6</v>
      </c>
      <c r="E35" s="77"/>
      <c r="F35" s="76" t="s">
        <v>7</v>
      </c>
      <c r="G35" s="77"/>
      <c r="H35" s="28" t="s">
        <v>8</v>
      </c>
      <c r="I35" s="28" t="s">
        <v>9</v>
      </c>
      <c r="K35" t="s">
        <v>10</v>
      </c>
    </row>
    <row r="36" spans="1:11" ht="24.75" hidden="1" customHeight="1">
      <c r="A36" s="52" t="s">
        <v>49</v>
      </c>
      <c r="B36" s="10">
        <v>46107</v>
      </c>
      <c r="C36" s="9">
        <v>0.375</v>
      </c>
      <c r="D36" s="10">
        <v>46109</v>
      </c>
      <c r="E36" s="9">
        <v>8.3333333333333301E-2</v>
      </c>
      <c r="F36" s="10">
        <f>D36</f>
        <v>46109</v>
      </c>
      <c r="G36" s="9">
        <v>0.58055555555555605</v>
      </c>
      <c r="H36" s="30" t="s">
        <v>50</v>
      </c>
      <c r="I36" s="60"/>
    </row>
    <row r="37" spans="1:11" ht="24.75" hidden="1" customHeight="1">
      <c r="A37" s="52" t="s">
        <v>51</v>
      </c>
      <c r="B37" s="8">
        <f>F36+1</f>
        <v>46110</v>
      </c>
      <c r="C37" s="22">
        <v>0.72916666666666696</v>
      </c>
      <c r="D37" s="8">
        <f>B37+2</f>
        <v>46112</v>
      </c>
      <c r="E37" s="9">
        <v>0.625</v>
      </c>
      <c r="F37" s="10">
        <f>D37</f>
        <v>46112</v>
      </c>
      <c r="G37" s="9">
        <v>0.875</v>
      </c>
      <c r="H37" s="35" t="s">
        <v>14</v>
      </c>
      <c r="I37" s="60"/>
    </row>
    <row r="38" spans="1:11" ht="24.75" hidden="1" customHeight="1">
      <c r="A38" s="58" t="s">
        <v>52</v>
      </c>
      <c r="B38" s="8">
        <v>46113</v>
      </c>
      <c r="C38" s="22">
        <v>0.5</v>
      </c>
      <c r="D38" s="8">
        <v>46115</v>
      </c>
      <c r="E38" s="9">
        <v>0.30833333333333302</v>
      </c>
      <c r="F38" s="10">
        <v>46115</v>
      </c>
      <c r="G38" s="9">
        <v>0.58333333333333304</v>
      </c>
      <c r="H38" s="35" t="s">
        <v>301</v>
      </c>
      <c r="I38" s="60"/>
    </row>
    <row r="39" spans="1:11" ht="24.75" hidden="1" customHeight="1">
      <c r="A39" s="58" t="s">
        <v>53</v>
      </c>
      <c r="B39" s="8">
        <v>46118</v>
      </c>
      <c r="C39" s="22">
        <v>0.79166666666666696</v>
      </c>
      <c r="D39" s="8">
        <v>46129</v>
      </c>
      <c r="E39" s="9">
        <v>8.3333333333333332E-3</v>
      </c>
      <c r="F39" s="10">
        <v>46130</v>
      </c>
      <c r="G39" s="9">
        <v>0.47916666666666669</v>
      </c>
      <c r="H39" s="35" t="s">
        <v>301</v>
      </c>
      <c r="I39" s="60"/>
    </row>
    <row r="40" spans="1:11" ht="24.75" hidden="1" customHeight="1">
      <c r="A40" s="53" t="s">
        <v>54</v>
      </c>
      <c r="B40" s="8">
        <v>46133</v>
      </c>
      <c r="C40" s="22">
        <v>0.375</v>
      </c>
      <c r="D40" s="8">
        <v>46133</v>
      </c>
      <c r="E40" s="9">
        <v>0.54166666666666663</v>
      </c>
      <c r="F40" s="10">
        <v>46133</v>
      </c>
      <c r="G40" s="9">
        <v>0.90416666666666667</v>
      </c>
      <c r="H40" s="35" t="s">
        <v>55</v>
      </c>
      <c r="I40" s="60"/>
    </row>
    <row r="41" spans="1:11" customFormat="1" ht="24.75" hidden="1" customHeight="1">
      <c r="A41" s="58"/>
      <c r="B41" s="8"/>
      <c r="C41" s="18"/>
      <c r="D41" s="8"/>
      <c r="E41" s="18"/>
      <c r="F41" s="8"/>
      <c r="G41" s="18"/>
      <c r="H41" s="30"/>
      <c r="I41" s="31"/>
    </row>
    <row r="42" spans="1:11" customFormat="1" ht="24" hidden="1" customHeight="1">
      <c r="A42" s="78" t="s">
        <v>318</v>
      </c>
      <c r="B42" s="79"/>
      <c r="C42" s="79"/>
      <c r="D42" s="79"/>
      <c r="E42" s="79"/>
      <c r="F42" s="79"/>
      <c r="G42" s="79"/>
      <c r="H42" s="79"/>
      <c r="I42" s="80"/>
    </row>
    <row r="43" spans="1:11" customFormat="1" ht="24" hidden="1" customHeight="1">
      <c r="A43" s="27" t="s">
        <v>4</v>
      </c>
      <c r="B43" s="76" t="s">
        <v>5</v>
      </c>
      <c r="C43" s="77"/>
      <c r="D43" s="76" t="s">
        <v>6</v>
      </c>
      <c r="E43" s="77"/>
      <c r="F43" s="76" t="s">
        <v>7</v>
      </c>
      <c r="G43" s="77"/>
      <c r="H43" s="28" t="s">
        <v>8</v>
      </c>
      <c r="I43" s="28" t="s">
        <v>9</v>
      </c>
      <c r="K43" t="s">
        <v>10</v>
      </c>
    </row>
    <row r="44" spans="1:11" customFormat="1" ht="24" hidden="1" customHeight="1">
      <c r="A44" s="36" t="s">
        <v>317</v>
      </c>
      <c r="B44" s="55">
        <v>46139</v>
      </c>
      <c r="C44" s="18">
        <v>0.97916666666666663</v>
      </c>
      <c r="D44" s="55">
        <v>46141</v>
      </c>
      <c r="E44" s="18">
        <v>0.49027777777777776</v>
      </c>
      <c r="F44" s="55">
        <v>46142</v>
      </c>
      <c r="G44" s="18">
        <v>0.25833333333333336</v>
      </c>
      <c r="H44" s="30" t="s">
        <v>302</v>
      </c>
      <c r="I44" s="31"/>
    </row>
    <row r="45" spans="1:11" ht="24.75" hidden="1" customHeight="1">
      <c r="A45" s="52" t="s">
        <v>313</v>
      </c>
      <c r="B45" s="8">
        <v>46143</v>
      </c>
      <c r="C45" s="22">
        <v>0.58333333333333337</v>
      </c>
      <c r="D45" s="55">
        <v>46145</v>
      </c>
      <c r="E45" s="18">
        <v>0.58333333333333337</v>
      </c>
      <c r="F45" s="55">
        <v>46145</v>
      </c>
      <c r="G45" s="18">
        <v>0.99583333333333335</v>
      </c>
      <c r="H45" s="35"/>
      <c r="I45" s="60"/>
    </row>
    <row r="46" spans="1:11" ht="24.75" hidden="1" customHeight="1">
      <c r="A46" s="52" t="s">
        <v>314</v>
      </c>
      <c r="B46" s="19"/>
      <c r="C46" s="19"/>
      <c r="D46" s="19"/>
      <c r="E46" s="19"/>
      <c r="F46" s="19"/>
      <c r="G46" s="19"/>
      <c r="H46" s="35" t="s">
        <v>315</v>
      </c>
      <c r="I46" s="60"/>
    </row>
    <row r="47" spans="1:11" ht="24.75" hidden="1" customHeight="1">
      <c r="A47" s="52" t="s">
        <v>316</v>
      </c>
      <c r="B47" s="8">
        <v>46150</v>
      </c>
      <c r="C47" s="22">
        <v>0.46666666666666667</v>
      </c>
      <c r="D47" s="55">
        <v>46161</v>
      </c>
      <c r="E47" s="18">
        <v>0.54166666666666663</v>
      </c>
      <c r="F47" s="55">
        <v>46162</v>
      </c>
      <c r="G47" s="18">
        <v>0.91666666666666663</v>
      </c>
      <c r="H47" s="35" t="s">
        <v>301</v>
      </c>
      <c r="I47" s="60"/>
    </row>
    <row r="48" spans="1:11" ht="24.75" hidden="1" customHeight="1">
      <c r="A48" s="68" t="s">
        <v>331</v>
      </c>
      <c r="B48" s="8">
        <v>46166</v>
      </c>
      <c r="C48" s="22">
        <v>0.79166666666666663</v>
      </c>
      <c r="D48" s="55">
        <v>46168</v>
      </c>
      <c r="E48" s="9">
        <v>0.625</v>
      </c>
      <c r="F48" s="8">
        <v>46168</v>
      </c>
      <c r="G48" s="18">
        <v>0.97499999999999998</v>
      </c>
      <c r="H48" s="30" t="s">
        <v>392</v>
      </c>
      <c r="I48" s="60"/>
    </row>
    <row r="49" spans="1:14" ht="24.75" hidden="1" customHeight="1">
      <c r="A49" s="69" t="s">
        <v>333</v>
      </c>
      <c r="B49" s="8">
        <v>46169</v>
      </c>
      <c r="C49" s="22">
        <v>0.54097222222222219</v>
      </c>
      <c r="D49" s="55">
        <v>46172</v>
      </c>
      <c r="E49" s="9">
        <v>0.95833333333333337</v>
      </c>
      <c r="F49" s="8">
        <v>46173</v>
      </c>
      <c r="G49" s="18">
        <v>0.55208333333333337</v>
      </c>
      <c r="H49" s="35" t="s">
        <v>301</v>
      </c>
      <c r="I49" s="60"/>
    </row>
    <row r="50" spans="1:14" ht="24.75" hidden="1" customHeight="1">
      <c r="A50" s="69"/>
      <c r="B50" s="8"/>
      <c r="C50" s="22"/>
      <c r="D50" s="8"/>
      <c r="E50" s="22"/>
      <c r="F50" s="8"/>
      <c r="G50" s="22"/>
      <c r="H50" s="30"/>
      <c r="I50" s="60"/>
    </row>
    <row r="51" spans="1:14" ht="24" customHeight="1">
      <c r="A51" s="83" t="s">
        <v>465</v>
      </c>
      <c r="B51" s="83"/>
      <c r="C51" s="83"/>
      <c r="D51" s="83"/>
      <c r="E51" s="83"/>
      <c r="F51" s="83"/>
      <c r="G51" s="83"/>
      <c r="H51" s="83"/>
      <c r="I51" s="83"/>
    </row>
    <row r="52" spans="1:14" ht="24" customHeight="1">
      <c r="A52" s="6" t="s">
        <v>4</v>
      </c>
      <c r="B52" s="81" t="s">
        <v>5</v>
      </c>
      <c r="C52" s="82"/>
      <c r="D52" s="81" t="s">
        <v>6</v>
      </c>
      <c r="E52" s="82"/>
      <c r="F52" s="81" t="s">
        <v>7</v>
      </c>
      <c r="G52" s="82"/>
      <c r="H52" s="7" t="s">
        <v>8</v>
      </c>
      <c r="I52" s="7" t="s">
        <v>9</v>
      </c>
      <c r="N52" s="1" t="s">
        <v>30</v>
      </c>
    </row>
    <row r="53" spans="1:14" ht="25.05" hidden="1" customHeight="1">
      <c r="A53" s="14" t="s">
        <v>348</v>
      </c>
      <c r="B53" s="8">
        <v>46153</v>
      </c>
      <c r="C53" s="18">
        <v>0.75</v>
      </c>
      <c r="D53" s="8">
        <v>46154</v>
      </c>
      <c r="E53" s="18">
        <v>0.19166666666666668</v>
      </c>
      <c r="F53" s="10">
        <v>46155</v>
      </c>
      <c r="G53" s="18">
        <v>0.54166666666666663</v>
      </c>
      <c r="H53" s="12" t="s">
        <v>373</v>
      </c>
      <c r="I53" s="13"/>
    </row>
    <row r="54" spans="1:14" ht="25.05" hidden="1" customHeight="1">
      <c r="A54" s="5" t="s">
        <v>349</v>
      </c>
      <c r="B54" s="8">
        <v>46156</v>
      </c>
      <c r="C54" s="18">
        <v>0.875</v>
      </c>
      <c r="D54" s="8">
        <v>46158</v>
      </c>
      <c r="E54" s="18">
        <v>0.625</v>
      </c>
      <c r="F54" s="10">
        <v>46159</v>
      </c>
      <c r="G54" s="18">
        <v>2.0833333333333332E-2</v>
      </c>
      <c r="H54" s="35" t="s">
        <v>376</v>
      </c>
      <c r="I54" s="13"/>
    </row>
    <row r="55" spans="1:14" ht="25.05" hidden="1" customHeight="1">
      <c r="A55" s="52" t="s">
        <v>350</v>
      </c>
      <c r="B55" s="8">
        <f>F54+4</f>
        <v>46163</v>
      </c>
      <c r="C55" s="18">
        <v>0.83333333333333337</v>
      </c>
      <c r="D55" s="8">
        <f>B55+9</f>
        <v>46172</v>
      </c>
      <c r="E55" s="18">
        <v>0.56597222222222221</v>
      </c>
      <c r="F55" s="8">
        <f t="shared" ref="F55:F56" si="1">D55+1</f>
        <v>46173</v>
      </c>
      <c r="G55" s="18">
        <v>0.99652777777777779</v>
      </c>
      <c r="H55" s="35" t="s">
        <v>301</v>
      </c>
      <c r="I55" s="46"/>
    </row>
    <row r="56" spans="1:14" ht="25.5" hidden="1" customHeight="1">
      <c r="A56" s="70" t="s">
        <v>339</v>
      </c>
      <c r="B56" s="8">
        <f>F55+6</f>
        <v>46179</v>
      </c>
      <c r="C56" s="18">
        <v>0.45833333333333331</v>
      </c>
      <c r="D56" s="8">
        <f>B56+2</f>
        <v>46181</v>
      </c>
      <c r="E56" s="18">
        <v>0.54166666666666663</v>
      </c>
      <c r="F56" s="8">
        <f t="shared" si="1"/>
        <v>46182</v>
      </c>
      <c r="G56" s="18">
        <v>0.1076388888888889</v>
      </c>
      <c r="H56" s="35" t="s">
        <v>301</v>
      </c>
      <c r="I56" s="46"/>
    </row>
    <row r="57" spans="1:14" ht="25.05" hidden="1" customHeight="1">
      <c r="A57" s="5" t="s">
        <v>351</v>
      </c>
      <c r="B57" s="8">
        <f>F56+1</f>
        <v>46183</v>
      </c>
      <c r="C57" s="18">
        <v>0.46666666666666667</v>
      </c>
      <c r="D57" s="8">
        <f>B57+2</f>
        <v>46185</v>
      </c>
      <c r="E57" s="18">
        <v>0.42083333333333334</v>
      </c>
      <c r="F57" s="8">
        <f>D57</f>
        <v>46185</v>
      </c>
      <c r="G57" s="18">
        <v>0.85416666666666663</v>
      </c>
      <c r="H57" s="35" t="s">
        <v>14</v>
      </c>
      <c r="I57" s="46"/>
    </row>
    <row r="58" spans="1:14" ht="25.05" hidden="1" customHeight="1">
      <c r="A58" s="52" t="s">
        <v>375</v>
      </c>
      <c r="B58" s="8">
        <f>F57+5</f>
        <v>46190</v>
      </c>
      <c r="C58" s="18">
        <v>0.75</v>
      </c>
      <c r="D58" s="8">
        <f>B58+1</f>
        <v>46191</v>
      </c>
      <c r="E58" s="9">
        <v>0.86249999999999993</v>
      </c>
      <c r="F58" s="8">
        <f>D58+2</f>
        <v>46193</v>
      </c>
      <c r="G58" s="18">
        <v>0.5</v>
      </c>
      <c r="H58" s="35" t="s">
        <v>14</v>
      </c>
      <c r="I58" s="46"/>
    </row>
    <row r="59" spans="1:14" ht="25.5" customHeight="1">
      <c r="A59" s="70" t="s">
        <v>378</v>
      </c>
      <c r="B59" s="8">
        <f>F58+5</f>
        <v>46198</v>
      </c>
      <c r="C59" s="18">
        <v>0.83333333333333337</v>
      </c>
      <c r="D59" s="8">
        <f>B59+1</f>
        <v>46199</v>
      </c>
      <c r="E59" s="9">
        <v>0.23333333333333331</v>
      </c>
      <c r="F59" s="8">
        <f>D59</f>
        <v>46199</v>
      </c>
      <c r="G59" s="9">
        <v>0.7583333333333333</v>
      </c>
      <c r="H59" s="35" t="s">
        <v>14</v>
      </c>
      <c r="I59" s="46"/>
    </row>
    <row r="60" spans="1:14" ht="25.05" customHeight="1">
      <c r="A60" s="5" t="s">
        <v>399</v>
      </c>
      <c r="B60" s="8">
        <f>F59+2</f>
        <v>46201</v>
      </c>
      <c r="C60" s="18">
        <v>8.3333333333333329E-2</v>
      </c>
      <c r="D60" s="8">
        <f>B60+3</f>
        <v>46204</v>
      </c>
      <c r="E60" s="9">
        <v>0.1875</v>
      </c>
      <c r="F60" s="8">
        <f>D60</f>
        <v>46204</v>
      </c>
      <c r="G60" s="9">
        <v>0.70833333333333337</v>
      </c>
      <c r="H60" s="35" t="s">
        <v>14</v>
      </c>
      <c r="I60" s="46"/>
    </row>
    <row r="61" spans="1:14" ht="25.05" customHeight="1">
      <c r="A61" s="5" t="s">
        <v>412</v>
      </c>
      <c r="B61" s="8">
        <f>F60+1</f>
        <v>46205</v>
      </c>
      <c r="C61" s="18">
        <v>0.41666666666666669</v>
      </c>
      <c r="D61" s="8">
        <f>B61+1</f>
        <v>46206</v>
      </c>
      <c r="E61" s="9">
        <v>0.59166666666666667</v>
      </c>
      <c r="F61" s="8">
        <f>D61</f>
        <v>46206</v>
      </c>
      <c r="G61" s="9">
        <v>0.9375</v>
      </c>
      <c r="H61" s="35" t="s">
        <v>480</v>
      </c>
      <c r="I61" s="46"/>
    </row>
    <row r="62" spans="1:14" ht="25.05" customHeight="1">
      <c r="A62" s="52" t="s">
        <v>414</v>
      </c>
      <c r="B62" s="8">
        <f>F61+4</f>
        <v>46210</v>
      </c>
      <c r="C62" s="18">
        <v>0.33333333333333331</v>
      </c>
      <c r="D62" s="8">
        <f>B62+6</f>
        <v>46216</v>
      </c>
      <c r="E62" s="18">
        <v>0</v>
      </c>
      <c r="F62" s="8">
        <f>D62+1</f>
        <v>46217</v>
      </c>
      <c r="G62" s="18">
        <v>0</v>
      </c>
      <c r="H62" s="35" t="s">
        <v>14</v>
      </c>
      <c r="I62" s="46"/>
    </row>
    <row r="63" spans="1:14" ht="25.05" customHeight="1">
      <c r="A63" s="53" t="s">
        <v>469</v>
      </c>
      <c r="B63" s="8">
        <v>46222</v>
      </c>
      <c r="C63" s="18">
        <v>0</v>
      </c>
      <c r="D63" s="8">
        <f>B63</f>
        <v>46222</v>
      </c>
      <c r="E63" s="18">
        <v>4.1666666666666664E-2</v>
      </c>
      <c r="F63" s="8">
        <f>D63</f>
        <v>46222</v>
      </c>
      <c r="G63" s="18">
        <v>0.58333333333333337</v>
      </c>
      <c r="H63" s="35" t="s">
        <v>470</v>
      </c>
      <c r="I63" s="46"/>
    </row>
    <row r="64" spans="1:14" ht="25.05" customHeight="1">
      <c r="A64" s="5" t="s">
        <v>460</v>
      </c>
      <c r="B64" s="8">
        <f>F63+1</f>
        <v>46223</v>
      </c>
      <c r="C64" s="18">
        <v>0.83333333333333337</v>
      </c>
      <c r="D64" s="8">
        <f>B64+1</f>
        <v>46224</v>
      </c>
      <c r="E64" s="18">
        <v>0.25</v>
      </c>
      <c r="F64" s="8">
        <f>D64</f>
        <v>46224</v>
      </c>
      <c r="G64" s="18">
        <v>0.66666666666666663</v>
      </c>
      <c r="H64" s="1"/>
      <c r="I64" s="46"/>
    </row>
    <row r="65" spans="1:9" ht="25.05" customHeight="1">
      <c r="A65" s="5" t="s">
        <v>439</v>
      </c>
      <c r="B65" s="8">
        <f>F64+1</f>
        <v>46225</v>
      </c>
      <c r="C65" s="18">
        <v>0.25</v>
      </c>
      <c r="D65" s="8">
        <f>B65</f>
        <v>46225</v>
      </c>
      <c r="E65" s="18">
        <v>0.33333333333333331</v>
      </c>
      <c r="F65" s="8">
        <f>D65</f>
        <v>46225</v>
      </c>
      <c r="G65" s="18">
        <v>0.75</v>
      </c>
      <c r="H65" s="35"/>
      <c r="I65" s="46"/>
    </row>
    <row r="66" spans="1:9" ht="25.05" customHeight="1">
      <c r="A66" s="5" t="s">
        <v>485</v>
      </c>
      <c r="B66" s="8">
        <f>F65+2</f>
        <v>46227</v>
      </c>
      <c r="C66" s="18">
        <v>0.33333333333333331</v>
      </c>
      <c r="D66" s="8">
        <f>B66</f>
        <v>46227</v>
      </c>
      <c r="E66" s="18">
        <v>0.375</v>
      </c>
      <c r="F66" s="8">
        <f>D66</f>
        <v>46227</v>
      </c>
      <c r="G66" s="18">
        <v>0.70833333333333337</v>
      </c>
      <c r="H66" s="35"/>
      <c r="I66" s="46"/>
    </row>
    <row r="67" spans="1:9" customFormat="1" ht="24.75" customHeight="1">
      <c r="A67" s="58"/>
      <c r="B67" s="8"/>
      <c r="C67" s="18"/>
      <c r="D67" s="8"/>
      <c r="E67" s="18"/>
      <c r="F67" s="8"/>
      <c r="G67" s="18"/>
      <c r="H67" s="35"/>
      <c r="I67" s="31"/>
    </row>
    <row r="68" spans="1:9" ht="24.75" hidden="1" customHeight="1">
      <c r="A68" s="93" t="s">
        <v>58</v>
      </c>
      <c r="B68" s="94"/>
      <c r="C68" s="94"/>
      <c r="D68" s="94"/>
      <c r="E68" s="94"/>
      <c r="F68" s="94"/>
      <c r="G68" s="94"/>
      <c r="H68" s="94"/>
      <c r="I68" s="95"/>
    </row>
    <row r="69" spans="1:9" ht="26.85" hidden="1" customHeight="1">
      <c r="A69" s="6" t="s">
        <v>4</v>
      </c>
      <c r="B69" s="81" t="s">
        <v>5</v>
      </c>
      <c r="C69" s="82"/>
      <c r="D69" s="81" t="s">
        <v>6</v>
      </c>
      <c r="E69" s="82"/>
      <c r="F69" s="81" t="s">
        <v>7</v>
      </c>
      <c r="G69" s="82"/>
      <c r="H69" s="7" t="s">
        <v>8</v>
      </c>
      <c r="I69" s="7" t="s">
        <v>9</v>
      </c>
    </row>
    <row r="70" spans="1:9" ht="25.35" hidden="1" customHeight="1">
      <c r="A70" s="43" t="s">
        <v>59</v>
      </c>
      <c r="B70" s="55">
        <v>45990</v>
      </c>
      <c r="C70" s="18">
        <v>0.75</v>
      </c>
      <c r="D70" s="55">
        <v>45994</v>
      </c>
      <c r="E70" s="9">
        <v>0.78263888888888899</v>
      </c>
      <c r="F70" s="55">
        <f>D70+1</f>
        <v>45995</v>
      </c>
      <c r="G70" s="18">
        <v>0.5</v>
      </c>
      <c r="H70" s="35" t="s">
        <v>32</v>
      </c>
      <c r="I70" s="61"/>
    </row>
    <row r="71" spans="1:9" ht="25.35" hidden="1" customHeight="1">
      <c r="A71" s="45" t="s">
        <v>60</v>
      </c>
      <c r="B71" s="55">
        <f>F70+1</f>
        <v>45996</v>
      </c>
      <c r="C71" s="18">
        <v>0</v>
      </c>
      <c r="D71" s="55">
        <f>B71</f>
        <v>45996</v>
      </c>
      <c r="E71" s="18">
        <v>0.5</v>
      </c>
      <c r="F71" s="55">
        <f>D71</f>
        <v>45996</v>
      </c>
      <c r="G71" s="18">
        <v>0.91666666666666696</v>
      </c>
      <c r="H71" s="35"/>
      <c r="I71" s="61"/>
    </row>
    <row r="72" spans="1:9" ht="25.35" hidden="1" customHeight="1">
      <c r="A72" s="45" t="s">
        <v>61</v>
      </c>
      <c r="B72" s="62"/>
      <c r="C72" s="63"/>
      <c r="D72" s="62"/>
      <c r="E72" s="63"/>
      <c r="F72" s="64"/>
      <c r="G72" s="63"/>
      <c r="H72" s="30" t="s">
        <v>62</v>
      </c>
      <c r="I72" s="61"/>
    </row>
    <row r="73" spans="1:9" ht="25.35" hidden="1" customHeight="1">
      <c r="A73" s="45" t="s">
        <v>63</v>
      </c>
      <c r="B73" s="17">
        <f>F71+4</f>
        <v>46000</v>
      </c>
      <c r="C73" s="18">
        <v>0.20833333333333301</v>
      </c>
      <c r="D73" s="17">
        <f>B73+1</f>
        <v>46001</v>
      </c>
      <c r="E73" s="18">
        <v>0.83333333333333304</v>
      </c>
      <c r="F73" s="17">
        <f t="shared" ref="F73:F77" si="2">D73+1</f>
        <v>46002</v>
      </c>
      <c r="G73" s="18">
        <v>0.91666666666666696</v>
      </c>
      <c r="H73" s="35" t="s">
        <v>14</v>
      </c>
      <c r="I73" s="61"/>
    </row>
    <row r="74" spans="1:9" ht="25.35" hidden="1" customHeight="1">
      <c r="A74" s="45" t="s">
        <v>64</v>
      </c>
      <c r="B74" s="17">
        <f>F73+5</f>
        <v>46007</v>
      </c>
      <c r="C74" s="18">
        <v>0</v>
      </c>
      <c r="D74" s="17">
        <f>B74+2</f>
        <v>46009</v>
      </c>
      <c r="E74" s="18">
        <v>0.1875</v>
      </c>
      <c r="F74" s="17">
        <f>D74</f>
        <v>46009</v>
      </c>
      <c r="G74" s="18">
        <v>0.75</v>
      </c>
      <c r="H74" s="35" t="s">
        <v>14</v>
      </c>
      <c r="I74" s="61"/>
    </row>
    <row r="75" spans="1:9" ht="25.35" hidden="1" customHeight="1">
      <c r="A75" s="45" t="s">
        <v>65</v>
      </c>
      <c r="B75" s="17">
        <f>F74+1</f>
        <v>46010</v>
      </c>
      <c r="C75" s="18">
        <v>0.75</v>
      </c>
      <c r="D75" s="55">
        <f>B75+2</f>
        <v>46012</v>
      </c>
      <c r="E75" s="18">
        <v>4.1666666666666699E-2</v>
      </c>
      <c r="F75" s="17">
        <f>D75</f>
        <v>46012</v>
      </c>
      <c r="G75" s="18">
        <v>0.41666666666666702</v>
      </c>
      <c r="H75" s="35" t="s">
        <v>14</v>
      </c>
      <c r="I75" s="61"/>
    </row>
    <row r="76" spans="1:9" ht="25.35" hidden="1" customHeight="1">
      <c r="A76" s="45" t="s">
        <v>66</v>
      </c>
      <c r="B76" s="55">
        <f>F75</f>
        <v>46012</v>
      </c>
      <c r="C76" s="18">
        <v>0.97152777777777799</v>
      </c>
      <c r="D76" s="55">
        <f>B76+4</f>
        <v>46016</v>
      </c>
      <c r="E76" s="18">
        <v>0.20486111111111099</v>
      </c>
      <c r="F76" s="55">
        <f>D76</f>
        <v>46016</v>
      </c>
      <c r="G76" s="18">
        <v>0.54652777777777795</v>
      </c>
      <c r="H76" s="35" t="s">
        <v>14</v>
      </c>
      <c r="I76" s="61"/>
    </row>
    <row r="77" spans="1:9" ht="25.35" hidden="1" customHeight="1">
      <c r="A77" s="45" t="s">
        <v>67</v>
      </c>
      <c r="B77" s="55">
        <f>F76+4</f>
        <v>46020</v>
      </c>
      <c r="C77" s="18">
        <v>0</v>
      </c>
      <c r="D77" s="55">
        <f>B77+1</f>
        <v>46021</v>
      </c>
      <c r="E77" s="18">
        <v>0.16250000000000001</v>
      </c>
      <c r="F77" s="55">
        <f t="shared" si="2"/>
        <v>46022</v>
      </c>
      <c r="G77" s="18">
        <v>0.56041666666666701</v>
      </c>
      <c r="H77" s="35" t="s">
        <v>14</v>
      </c>
      <c r="I77" s="61"/>
    </row>
    <row r="78" spans="1:9" ht="25.35" hidden="1" customHeight="1">
      <c r="A78" s="45" t="s">
        <v>68</v>
      </c>
      <c r="B78" s="17">
        <f>F77+4</f>
        <v>46026</v>
      </c>
      <c r="C78" s="18">
        <v>0.58333333333333304</v>
      </c>
      <c r="D78" s="17">
        <v>46027</v>
      </c>
      <c r="E78" s="18">
        <v>0.30208333333333298</v>
      </c>
      <c r="F78" s="55">
        <f>D78</f>
        <v>46027</v>
      </c>
      <c r="G78" s="18">
        <v>0.83333333333333304</v>
      </c>
      <c r="H78" s="35" t="s">
        <v>14</v>
      </c>
      <c r="I78" s="61"/>
    </row>
    <row r="79" spans="1:9" ht="25.35" hidden="1" customHeight="1">
      <c r="A79" s="45" t="s">
        <v>69</v>
      </c>
      <c r="B79" s="55">
        <f>F78+1</f>
        <v>46028</v>
      </c>
      <c r="C79" s="18">
        <v>0.83333333333333304</v>
      </c>
      <c r="D79" s="55">
        <f>B79+1</f>
        <v>46029</v>
      </c>
      <c r="E79" s="18">
        <v>0.47916666666666702</v>
      </c>
      <c r="F79" s="55">
        <f>D79</f>
        <v>46029</v>
      </c>
      <c r="G79" s="18">
        <v>0.95833333333333304</v>
      </c>
      <c r="H79" s="35"/>
      <c r="I79" s="61"/>
    </row>
    <row r="80" spans="1:9" ht="25.35" hidden="1" customHeight="1">
      <c r="A80" s="45" t="s">
        <v>70</v>
      </c>
      <c r="B80" s="55">
        <v>46030</v>
      </c>
      <c r="C80" s="18">
        <v>0.45833333333333298</v>
      </c>
      <c r="D80" s="55">
        <f>B80+3</f>
        <v>46033</v>
      </c>
      <c r="E80" s="18">
        <v>0.45833333333333298</v>
      </c>
      <c r="F80" s="55">
        <f>D80</f>
        <v>46033</v>
      </c>
      <c r="G80" s="18">
        <v>0.875</v>
      </c>
      <c r="H80" s="35" t="s">
        <v>14</v>
      </c>
      <c r="I80" s="61"/>
    </row>
    <row r="81" spans="1:9" ht="25.35" hidden="1" customHeight="1">
      <c r="A81" s="45" t="s">
        <v>71</v>
      </c>
      <c r="B81" s="55">
        <v>46036</v>
      </c>
      <c r="C81" s="18">
        <v>0.25</v>
      </c>
      <c r="D81" s="55">
        <f>B81</f>
        <v>46036</v>
      </c>
      <c r="E81" s="18">
        <v>0.9</v>
      </c>
      <c r="F81" s="55">
        <v>46038</v>
      </c>
      <c r="G81" s="18">
        <v>8.3333333333333301E-2</v>
      </c>
      <c r="H81" s="35" t="s">
        <v>14</v>
      </c>
      <c r="I81" s="61"/>
    </row>
    <row r="82" spans="1:9" ht="25.35" hidden="1" customHeight="1">
      <c r="A82" s="45" t="s">
        <v>72</v>
      </c>
      <c r="B82" s="55">
        <f>F81+3</f>
        <v>46041</v>
      </c>
      <c r="C82" s="18">
        <v>0.66666666666666696</v>
      </c>
      <c r="D82" s="55">
        <f>B82+1</f>
        <v>46042</v>
      </c>
      <c r="E82" s="18">
        <v>0.70833333333333304</v>
      </c>
      <c r="F82" s="55">
        <f>D82+1</f>
        <v>46043</v>
      </c>
      <c r="G82" s="18">
        <v>0.25</v>
      </c>
      <c r="H82" s="35" t="s">
        <v>73</v>
      </c>
      <c r="I82" s="61"/>
    </row>
    <row r="83" spans="1:9" ht="25.35" hidden="1" customHeight="1">
      <c r="A83" s="45" t="s">
        <v>74</v>
      </c>
      <c r="B83" s="17">
        <f>F82+1</f>
        <v>46044</v>
      </c>
      <c r="C83" s="18">
        <v>0.25</v>
      </c>
      <c r="D83" s="17">
        <f>B83+1</f>
        <v>46045</v>
      </c>
      <c r="E83" s="18">
        <v>3.6111111111111101E-2</v>
      </c>
      <c r="F83" s="55">
        <f>D83</f>
        <v>46045</v>
      </c>
      <c r="G83" s="18">
        <v>0.30416666666666697</v>
      </c>
      <c r="H83" s="30" t="s">
        <v>14</v>
      </c>
      <c r="I83" s="65"/>
    </row>
    <row r="84" spans="1:9" ht="25.35" hidden="1" customHeight="1">
      <c r="A84" s="45" t="s">
        <v>75</v>
      </c>
      <c r="B84" s="17">
        <f>F83</f>
        <v>46045</v>
      </c>
      <c r="C84" s="18">
        <v>0.79166666666666696</v>
      </c>
      <c r="D84" s="17">
        <f>B84+1</f>
        <v>46046</v>
      </c>
      <c r="E84" s="18">
        <v>0.83333333333333304</v>
      </c>
      <c r="F84" s="55">
        <f t="shared" ref="F84:F85" si="3">D84+1</f>
        <v>46047</v>
      </c>
      <c r="G84" s="18">
        <v>0.25</v>
      </c>
      <c r="H84" s="30" t="s">
        <v>14</v>
      </c>
      <c r="I84" s="65"/>
    </row>
    <row r="85" spans="1:9" ht="25.35" hidden="1" customHeight="1">
      <c r="A85" s="45" t="s">
        <v>76</v>
      </c>
      <c r="B85" s="55">
        <f>F84+2</f>
        <v>46049</v>
      </c>
      <c r="C85" s="18">
        <v>0.91666666666666696</v>
      </c>
      <c r="D85" s="17">
        <f>B85+2</f>
        <v>46051</v>
      </c>
      <c r="E85" s="9">
        <v>0.29166666666666702</v>
      </c>
      <c r="F85" s="55">
        <f t="shared" si="3"/>
        <v>46052</v>
      </c>
      <c r="G85" s="18">
        <v>0.79166666666666696</v>
      </c>
      <c r="H85" s="30" t="s">
        <v>14</v>
      </c>
      <c r="I85" s="61"/>
    </row>
    <row r="86" spans="1:9" ht="25.35" hidden="1" customHeight="1">
      <c r="A86" s="45" t="s">
        <v>77</v>
      </c>
      <c r="B86" s="55">
        <f>F85+4</f>
        <v>46056</v>
      </c>
      <c r="C86" s="18">
        <v>0.875</v>
      </c>
      <c r="D86" s="17">
        <f>B86+4</f>
        <v>46060</v>
      </c>
      <c r="E86" s="9">
        <v>0.25277777777777799</v>
      </c>
      <c r="F86" s="55">
        <f>D86</f>
        <v>46060</v>
      </c>
      <c r="G86" s="18">
        <v>0.68472222222222201</v>
      </c>
      <c r="H86" s="30" t="s">
        <v>14</v>
      </c>
      <c r="I86" s="61"/>
    </row>
    <row r="87" spans="1:9" ht="25.35" hidden="1" customHeight="1">
      <c r="A87" s="45" t="s">
        <v>78</v>
      </c>
      <c r="B87" s="55">
        <f>F86+1</f>
        <v>46061</v>
      </c>
      <c r="C87" s="18">
        <v>0.66666666666666696</v>
      </c>
      <c r="D87" s="17">
        <f>B87+2</f>
        <v>46063</v>
      </c>
      <c r="E87" s="9">
        <v>0.66666666666666696</v>
      </c>
      <c r="F87" s="55">
        <f>D87+1</f>
        <v>46064</v>
      </c>
      <c r="G87" s="18">
        <v>0.104166666666667</v>
      </c>
      <c r="H87" s="30" t="s">
        <v>14</v>
      </c>
      <c r="I87" s="65"/>
    </row>
    <row r="88" spans="1:9" ht="25.35" hidden="1" customHeight="1">
      <c r="A88" s="45" t="s">
        <v>79</v>
      </c>
      <c r="B88" s="55">
        <f>F87</f>
        <v>46064</v>
      </c>
      <c r="C88" s="18">
        <v>0.60416666666666696</v>
      </c>
      <c r="D88" s="39">
        <f>B88+3</f>
        <v>46067</v>
      </c>
      <c r="E88" s="9">
        <v>0.53472222222222199</v>
      </c>
      <c r="F88" s="55">
        <f>D88</f>
        <v>46067</v>
      </c>
      <c r="G88" s="18">
        <v>0.83333333333333304</v>
      </c>
      <c r="H88" s="30" t="s">
        <v>14</v>
      </c>
      <c r="I88" s="65"/>
    </row>
    <row r="89" spans="1:9" ht="25.35" hidden="1" customHeight="1">
      <c r="A89" s="45" t="s">
        <v>80</v>
      </c>
      <c r="B89" s="17">
        <f>F88+3</f>
        <v>46070</v>
      </c>
      <c r="C89" s="18">
        <v>0.66666666666666696</v>
      </c>
      <c r="D89" s="17">
        <f>B89+4</f>
        <v>46074</v>
      </c>
      <c r="E89" s="9">
        <v>0.28749999999999998</v>
      </c>
      <c r="F89" s="17">
        <f t="shared" ref="F89:F90" si="4">D89+1</f>
        <v>46075</v>
      </c>
      <c r="G89" s="18">
        <v>0.76944444444444404</v>
      </c>
      <c r="H89" s="30" t="s">
        <v>14</v>
      </c>
      <c r="I89" s="65"/>
    </row>
    <row r="90" spans="1:9" ht="25.35" hidden="1" customHeight="1">
      <c r="A90" s="45" t="s">
        <v>81</v>
      </c>
      <c r="B90" s="17">
        <f>F89+4</f>
        <v>46079</v>
      </c>
      <c r="C90" s="18">
        <v>0.20833333333333301</v>
      </c>
      <c r="D90" s="17">
        <f>B90</f>
        <v>46079</v>
      </c>
      <c r="E90" s="9">
        <v>0.54166666666666696</v>
      </c>
      <c r="F90" s="17">
        <f t="shared" si="4"/>
        <v>46080</v>
      </c>
      <c r="G90" s="18">
        <v>9.0277777777777804E-2</v>
      </c>
      <c r="H90" s="30" t="s">
        <v>14</v>
      </c>
      <c r="I90" s="61"/>
    </row>
    <row r="91" spans="1:9" ht="25.35" hidden="1" customHeight="1">
      <c r="A91" s="45" t="s">
        <v>82</v>
      </c>
      <c r="B91" s="17">
        <f>F90+1</f>
        <v>46081</v>
      </c>
      <c r="C91" s="18">
        <v>0.125</v>
      </c>
      <c r="D91" s="17">
        <f>B91</f>
        <v>46081</v>
      </c>
      <c r="E91" s="18">
        <v>0.375</v>
      </c>
      <c r="F91" s="17">
        <f>D91</f>
        <v>46081</v>
      </c>
      <c r="G91" s="18">
        <v>0.83333333333333304</v>
      </c>
      <c r="H91" s="35"/>
      <c r="I91" s="65"/>
    </row>
    <row r="92" spans="1:9" ht="25.35" hidden="1" customHeight="1">
      <c r="A92" s="45" t="s">
        <v>83</v>
      </c>
      <c r="B92" s="17">
        <f>F91+1</f>
        <v>46082</v>
      </c>
      <c r="C92" s="18">
        <v>0.41666666666666702</v>
      </c>
      <c r="D92" s="17">
        <f>B92</f>
        <v>46082</v>
      </c>
      <c r="E92" s="18">
        <v>0.53333333333333299</v>
      </c>
      <c r="F92" s="17">
        <f>D92</f>
        <v>46082</v>
      </c>
      <c r="G92" s="18">
        <v>0.83333333333333304</v>
      </c>
      <c r="H92" s="35"/>
      <c r="I92" s="65"/>
    </row>
    <row r="93" spans="1:9" ht="25.35" hidden="1" customHeight="1">
      <c r="A93" s="45" t="s">
        <v>84</v>
      </c>
      <c r="B93" s="17">
        <f>F92+4</f>
        <v>46086</v>
      </c>
      <c r="C93" s="18">
        <v>0.91666666666666696</v>
      </c>
      <c r="D93" s="17">
        <f>B93+2</f>
        <v>46088</v>
      </c>
      <c r="E93" s="18">
        <v>0.91666666666666696</v>
      </c>
      <c r="F93" s="17">
        <f>D93+2</f>
        <v>46090</v>
      </c>
      <c r="G93" s="18">
        <v>0.20833333333333301</v>
      </c>
      <c r="H93" s="30" t="s">
        <v>14</v>
      </c>
      <c r="I93" s="65"/>
    </row>
    <row r="94" spans="1:9" ht="25.35" hidden="1" customHeight="1">
      <c r="A94" s="45" t="s">
        <v>85</v>
      </c>
      <c r="B94" s="17">
        <v>46092</v>
      </c>
      <c r="C94" s="18">
        <v>0.66666666666666696</v>
      </c>
      <c r="D94" s="55">
        <v>46096</v>
      </c>
      <c r="E94" s="18">
        <v>0.36180555555555599</v>
      </c>
      <c r="F94" s="17">
        <f>D94+1</f>
        <v>46097</v>
      </c>
      <c r="G94" s="9">
        <v>0.28958333333333303</v>
      </c>
      <c r="H94" s="30" t="s">
        <v>86</v>
      </c>
      <c r="I94" s="65"/>
    </row>
    <row r="95" spans="1:9" ht="26.85" hidden="1" customHeight="1">
      <c r="A95" s="92" t="s">
        <v>309</v>
      </c>
      <c r="B95" s="83"/>
      <c r="C95" s="83"/>
      <c r="D95" s="83"/>
      <c r="E95" s="83"/>
      <c r="F95" s="83"/>
      <c r="G95" s="83"/>
      <c r="H95" s="83"/>
      <c r="I95" s="83"/>
    </row>
    <row r="96" spans="1:9" ht="26.85" hidden="1" customHeight="1">
      <c r="A96" s="6" t="s">
        <v>4</v>
      </c>
      <c r="B96" s="81" t="s">
        <v>5</v>
      </c>
      <c r="C96" s="82"/>
      <c r="D96" s="81" t="s">
        <v>6</v>
      </c>
      <c r="E96" s="82"/>
      <c r="F96" s="81" t="s">
        <v>7</v>
      </c>
      <c r="G96" s="82"/>
      <c r="H96" s="7" t="s">
        <v>8</v>
      </c>
      <c r="I96" s="7" t="s">
        <v>9</v>
      </c>
    </row>
    <row r="97" spans="1:9" customFormat="1" ht="24" hidden="1" customHeight="1">
      <c r="A97" s="66" t="s">
        <v>83</v>
      </c>
      <c r="B97" s="8">
        <v>46079</v>
      </c>
      <c r="C97" s="18">
        <v>0.33333333333333298</v>
      </c>
      <c r="D97" s="8">
        <v>46084</v>
      </c>
      <c r="E97" s="18">
        <v>0.54166666666666696</v>
      </c>
      <c r="F97" s="8">
        <f>D97</f>
        <v>46084</v>
      </c>
      <c r="G97" s="18">
        <v>0.72916666666666696</v>
      </c>
      <c r="H97" s="30" t="s">
        <v>87</v>
      </c>
      <c r="I97" s="31"/>
    </row>
    <row r="98" spans="1:9" customFormat="1" ht="24" hidden="1" customHeight="1">
      <c r="A98" s="58" t="s">
        <v>82</v>
      </c>
      <c r="B98" s="8">
        <f>F97+1</f>
        <v>46085</v>
      </c>
      <c r="C98" s="18">
        <v>0.20833333333333301</v>
      </c>
      <c r="D98" s="8">
        <f>B98</f>
        <v>46085</v>
      </c>
      <c r="E98" s="18">
        <v>0.83333333333333304</v>
      </c>
      <c r="F98" s="8">
        <f>D98+1</f>
        <v>46086</v>
      </c>
      <c r="G98" s="18">
        <v>8.3333333333333301E-2</v>
      </c>
      <c r="H98" s="30"/>
      <c r="I98" s="31"/>
    </row>
    <row r="99" spans="1:9" customFormat="1" ht="24" hidden="1" customHeight="1">
      <c r="A99" s="58" t="s">
        <v>81</v>
      </c>
      <c r="B99" s="8">
        <f>F98+1</f>
        <v>46087</v>
      </c>
      <c r="C99" s="18">
        <v>0.125</v>
      </c>
      <c r="D99" s="8">
        <f>B99+1</f>
        <v>46088</v>
      </c>
      <c r="E99" s="18">
        <v>0.30902777777777801</v>
      </c>
      <c r="F99" s="8">
        <f>D99</f>
        <v>46088</v>
      </c>
      <c r="G99" s="18">
        <v>0.60624999999999996</v>
      </c>
      <c r="H99" s="30" t="s">
        <v>14</v>
      </c>
      <c r="I99" s="31"/>
    </row>
    <row r="100" spans="1:9" customFormat="1" ht="24" hidden="1" customHeight="1">
      <c r="A100" s="58" t="s">
        <v>84</v>
      </c>
      <c r="B100" s="8">
        <f>F99+4</f>
        <v>46092</v>
      </c>
      <c r="C100" s="18">
        <v>0.25</v>
      </c>
      <c r="D100" s="8">
        <f t="shared" ref="D100" si="5">B100</f>
        <v>46092</v>
      </c>
      <c r="E100" s="18">
        <v>0.70833333333333304</v>
      </c>
      <c r="F100" s="8">
        <v>46094</v>
      </c>
      <c r="G100" s="18">
        <v>0.19166666666666701</v>
      </c>
      <c r="H100" s="30" t="s">
        <v>14</v>
      </c>
      <c r="I100" s="31"/>
    </row>
    <row r="101" spans="1:9" customFormat="1" ht="24" hidden="1" customHeight="1">
      <c r="A101" s="58" t="s">
        <v>88</v>
      </c>
      <c r="B101" s="8">
        <f>F100+3</f>
        <v>46097</v>
      </c>
      <c r="C101" s="18">
        <v>0.83333333333333304</v>
      </c>
      <c r="D101" s="8">
        <f>B101+2</f>
        <v>46099</v>
      </c>
      <c r="E101" s="18">
        <v>0.25</v>
      </c>
      <c r="F101" s="8">
        <f>D101</f>
        <v>46099</v>
      </c>
      <c r="G101" s="18">
        <v>0.70833333333333304</v>
      </c>
      <c r="H101" s="30" t="s">
        <v>14</v>
      </c>
      <c r="I101" s="31"/>
    </row>
    <row r="102" spans="1:9" customFormat="1" ht="24" hidden="1" customHeight="1">
      <c r="A102" s="58" t="s">
        <v>89</v>
      </c>
      <c r="B102" s="8">
        <f>F101+1</f>
        <v>46100</v>
      </c>
      <c r="C102" s="18">
        <v>0.75</v>
      </c>
      <c r="D102" s="8">
        <f>B102+1</f>
        <v>46101</v>
      </c>
      <c r="E102" s="18">
        <v>0.83333333333333304</v>
      </c>
      <c r="F102" s="8">
        <f>D102+1</f>
        <v>46102</v>
      </c>
      <c r="G102" s="18">
        <v>0.14583333333333301</v>
      </c>
      <c r="H102" s="30" t="s">
        <v>14</v>
      </c>
      <c r="I102" s="51"/>
    </row>
    <row r="103" spans="1:9" customFormat="1" ht="24" hidden="1" customHeight="1">
      <c r="A103" s="29" t="s">
        <v>90</v>
      </c>
      <c r="B103" s="8">
        <f>F102</f>
        <v>46102</v>
      </c>
      <c r="C103" s="18">
        <v>0.64583333333333304</v>
      </c>
      <c r="D103" s="8">
        <f>B103+3</f>
        <v>46105</v>
      </c>
      <c r="E103" s="18">
        <v>0.35416666666666702</v>
      </c>
      <c r="F103" s="8">
        <f>D103</f>
        <v>46105</v>
      </c>
      <c r="G103" s="18">
        <v>0.85902777777777795</v>
      </c>
      <c r="H103" s="30" t="s">
        <v>14</v>
      </c>
      <c r="I103" s="51"/>
    </row>
    <row r="104" spans="1:9" customFormat="1" ht="24" hidden="1" customHeight="1">
      <c r="A104" s="58" t="s">
        <v>91</v>
      </c>
      <c r="B104" s="8">
        <f>F103+3</f>
        <v>46108</v>
      </c>
      <c r="C104" s="18">
        <v>0.33333333333333298</v>
      </c>
      <c r="D104" s="8">
        <f>B104+9</f>
        <v>46117</v>
      </c>
      <c r="E104" s="9">
        <v>0.15416666666666701</v>
      </c>
      <c r="F104" s="8">
        <f>D104+1</f>
        <v>46118</v>
      </c>
      <c r="G104" s="18">
        <v>0.625</v>
      </c>
      <c r="H104" s="67"/>
      <c r="I104" s="31"/>
    </row>
    <row r="105" spans="1:9" customFormat="1" ht="24" hidden="1" customHeight="1">
      <c r="A105" s="58" t="s">
        <v>92</v>
      </c>
      <c r="B105" s="8">
        <f>F104+4</f>
        <v>46122</v>
      </c>
      <c r="C105" s="18">
        <v>0.375</v>
      </c>
      <c r="D105" s="8">
        <f>B105</f>
        <v>46122</v>
      </c>
      <c r="E105" s="18">
        <v>0.58333333333333304</v>
      </c>
      <c r="F105" s="8">
        <f>D105+1</f>
        <v>46123</v>
      </c>
      <c r="G105" s="18">
        <v>0.1125</v>
      </c>
      <c r="H105" s="30" t="s">
        <v>14</v>
      </c>
      <c r="I105" s="31"/>
    </row>
    <row r="106" spans="1:9" customFormat="1" ht="24" hidden="1" customHeight="1">
      <c r="A106" s="58" t="s">
        <v>93</v>
      </c>
      <c r="B106" s="8">
        <f>F105+1</f>
        <v>46124</v>
      </c>
      <c r="C106" s="18">
        <v>0.16666666666666666</v>
      </c>
      <c r="D106" s="8">
        <f>B106+1</f>
        <v>46125</v>
      </c>
      <c r="E106" s="18">
        <v>0.625</v>
      </c>
      <c r="F106" s="8">
        <f>D106</f>
        <v>46125</v>
      </c>
      <c r="G106" s="18">
        <v>0.9375</v>
      </c>
      <c r="H106" s="30" t="s">
        <v>14</v>
      </c>
      <c r="I106" s="51"/>
    </row>
    <row r="107" spans="1:9" customFormat="1" ht="24" hidden="1" customHeight="1">
      <c r="A107" s="29" t="s">
        <v>94</v>
      </c>
      <c r="B107" s="8">
        <f>F106+1</f>
        <v>46126</v>
      </c>
      <c r="C107" s="18">
        <v>0.45833333333333331</v>
      </c>
      <c r="D107" s="8">
        <f>B107+1</f>
        <v>46127</v>
      </c>
      <c r="E107" s="18">
        <v>0.375</v>
      </c>
      <c r="F107" s="8">
        <f>D107</f>
        <v>46127</v>
      </c>
      <c r="G107" s="18">
        <v>0.83333333333333337</v>
      </c>
      <c r="H107" s="30" t="s">
        <v>301</v>
      </c>
      <c r="I107" s="51"/>
    </row>
    <row r="108" spans="1:9" customFormat="1" ht="24" hidden="1" customHeight="1">
      <c r="A108" s="58" t="s">
        <v>95</v>
      </c>
      <c r="B108" s="8">
        <f>F107+3</f>
        <v>46130</v>
      </c>
      <c r="C108" s="18">
        <v>0.75</v>
      </c>
      <c r="D108" s="8">
        <f>B108+11</f>
        <v>46141</v>
      </c>
      <c r="E108" s="18">
        <v>0.66666666666666663</v>
      </c>
      <c r="F108" s="8">
        <f>D108+1</f>
        <v>46142</v>
      </c>
      <c r="G108" s="9">
        <v>0.66666666666666663</v>
      </c>
      <c r="H108" s="30" t="s">
        <v>96</v>
      </c>
      <c r="I108" s="31"/>
    </row>
    <row r="109" spans="1:9" ht="26.85" hidden="1" customHeight="1">
      <c r="A109" s="92" t="s">
        <v>379</v>
      </c>
      <c r="B109" s="83"/>
      <c r="C109" s="83"/>
      <c r="D109" s="83"/>
      <c r="E109" s="83"/>
      <c r="F109" s="83"/>
      <c r="G109" s="83"/>
      <c r="H109" s="83"/>
      <c r="I109" s="83"/>
    </row>
    <row r="110" spans="1:9" ht="26.85" hidden="1" customHeight="1">
      <c r="A110" s="6" t="s">
        <v>4</v>
      </c>
      <c r="B110" s="81" t="s">
        <v>5</v>
      </c>
      <c r="C110" s="82"/>
      <c r="D110" s="81" t="s">
        <v>6</v>
      </c>
      <c r="E110" s="82"/>
      <c r="F110" s="81" t="s">
        <v>7</v>
      </c>
      <c r="G110" s="82"/>
      <c r="H110" s="7" t="s">
        <v>8</v>
      </c>
      <c r="I110" s="7" t="s">
        <v>9</v>
      </c>
    </row>
    <row r="111" spans="1:9" customFormat="1" ht="24" hidden="1" customHeight="1">
      <c r="A111" s="58" t="s">
        <v>97</v>
      </c>
      <c r="B111" s="8">
        <v>46129</v>
      </c>
      <c r="C111" s="18">
        <v>0.29166666666666669</v>
      </c>
      <c r="D111" s="8">
        <f>B111+2</f>
        <v>46131</v>
      </c>
      <c r="E111" s="9">
        <v>0.66666666666666663</v>
      </c>
      <c r="F111" s="8">
        <f>D111+1</f>
        <v>46132</v>
      </c>
      <c r="G111" s="18">
        <v>8.3333333333333329E-2</v>
      </c>
      <c r="H111" s="30" t="s">
        <v>302</v>
      </c>
      <c r="I111" s="31"/>
    </row>
    <row r="112" spans="1:9" customFormat="1" ht="24" hidden="1" customHeight="1">
      <c r="A112" s="58" t="s">
        <v>98</v>
      </c>
      <c r="B112" s="8">
        <f>F111+1</f>
        <v>46133</v>
      </c>
      <c r="C112" s="18">
        <v>0.33333333333333331</v>
      </c>
      <c r="D112" s="8">
        <f>B112+2</f>
        <v>46135</v>
      </c>
      <c r="E112" s="9">
        <v>0.27083333333333331</v>
      </c>
      <c r="F112" s="8">
        <f>D112</f>
        <v>46135</v>
      </c>
      <c r="G112" s="18">
        <v>0.54166666666666663</v>
      </c>
      <c r="H112" s="30" t="s">
        <v>301</v>
      </c>
      <c r="I112" s="31"/>
    </row>
    <row r="113" spans="1:9" customFormat="1" ht="24" hidden="1" customHeight="1">
      <c r="A113" s="58" t="s">
        <v>99</v>
      </c>
      <c r="B113" s="8">
        <f>F112+1</f>
        <v>46136</v>
      </c>
      <c r="C113" s="18">
        <v>0</v>
      </c>
      <c r="D113" s="8">
        <f>B113+3</f>
        <v>46139</v>
      </c>
      <c r="E113" s="9">
        <v>0.45069444444444445</v>
      </c>
      <c r="F113" s="8">
        <f>D113</f>
        <v>46139</v>
      </c>
      <c r="G113" s="18">
        <v>0.70833333333333337</v>
      </c>
      <c r="H113" s="30" t="s">
        <v>301</v>
      </c>
      <c r="I113" s="31"/>
    </row>
    <row r="114" spans="1:9" customFormat="1" ht="24" hidden="1" customHeight="1">
      <c r="A114" s="58" t="s">
        <v>100</v>
      </c>
      <c r="B114" s="8">
        <v>46142</v>
      </c>
      <c r="C114" s="18">
        <v>0.625</v>
      </c>
      <c r="D114" s="8">
        <v>46151</v>
      </c>
      <c r="E114" s="9">
        <v>0</v>
      </c>
      <c r="F114" s="8">
        <v>46152</v>
      </c>
      <c r="G114" s="18">
        <v>0.53680555555555554</v>
      </c>
      <c r="H114" s="30" t="s">
        <v>301</v>
      </c>
      <c r="I114" s="31"/>
    </row>
    <row r="115" spans="1:9" customFormat="1" ht="24" hidden="1" customHeight="1">
      <c r="A115" s="58" t="s">
        <v>327</v>
      </c>
      <c r="B115" s="8">
        <v>46156</v>
      </c>
      <c r="C115" s="18">
        <v>0.25</v>
      </c>
      <c r="D115" s="8">
        <v>46157</v>
      </c>
      <c r="E115" s="9">
        <v>0.83333333333333337</v>
      </c>
      <c r="F115" s="8">
        <v>46158</v>
      </c>
      <c r="G115" s="18">
        <v>0.57361111111111107</v>
      </c>
      <c r="H115" s="30"/>
      <c r="I115" s="31"/>
    </row>
    <row r="116" spans="1:9" customFormat="1" ht="24" hidden="1" customHeight="1">
      <c r="A116" s="58" t="s">
        <v>328</v>
      </c>
      <c r="B116" s="8">
        <v>46159</v>
      </c>
      <c r="C116" s="18">
        <v>0.75</v>
      </c>
      <c r="D116" s="8">
        <v>46161</v>
      </c>
      <c r="E116" s="9">
        <v>0.14583333333333334</v>
      </c>
      <c r="F116" s="8">
        <v>46161</v>
      </c>
      <c r="G116" s="18">
        <v>0.47916666666666669</v>
      </c>
      <c r="H116" s="30"/>
      <c r="I116" s="51"/>
    </row>
    <row r="117" spans="1:9" customFormat="1" ht="24" hidden="1" customHeight="1">
      <c r="A117" s="29" t="s">
        <v>329</v>
      </c>
      <c r="B117" s="8">
        <v>46161</v>
      </c>
      <c r="C117" s="18">
        <v>0.91666666666666663</v>
      </c>
      <c r="D117" s="8">
        <v>46163</v>
      </c>
      <c r="E117" s="9">
        <v>8.3333333333333329E-2</v>
      </c>
      <c r="F117" s="8">
        <v>46163</v>
      </c>
      <c r="G117" s="18">
        <v>0.54166666666666663</v>
      </c>
      <c r="H117" s="30"/>
      <c r="I117" s="51"/>
    </row>
    <row r="118" spans="1:9" customFormat="1" ht="24" hidden="1" customHeight="1">
      <c r="A118" s="58" t="s">
        <v>330</v>
      </c>
      <c r="B118" s="8">
        <v>46166</v>
      </c>
      <c r="C118" s="18">
        <v>0.54166666666666663</v>
      </c>
      <c r="D118" s="8">
        <v>46177</v>
      </c>
      <c r="E118" s="9">
        <v>4.1666666666666664E-2</v>
      </c>
      <c r="F118" s="8">
        <v>46178</v>
      </c>
      <c r="G118" s="18">
        <v>0.45833333333333331</v>
      </c>
      <c r="H118" s="30" t="s">
        <v>368</v>
      </c>
      <c r="I118" s="31"/>
    </row>
    <row r="119" spans="1:9" customFormat="1" ht="24" customHeight="1">
      <c r="A119" s="78" t="s">
        <v>442</v>
      </c>
      <c r="B119" s="79"/>
      <c r="C119" s="79"/>
      <c r="D119" s="79"/>
      <c r="E119" s="79"/>
      <c r="F119" s="79"/>
      <c r="G119" s="79"/>
      <c r="H119" s="79"/>
      <c r="I119" s="80"/>
    </row>
    <row r="120" spans="1:9" customFormat="1" ht="24" customHeight="1">
      <c r="A120" s="27" t="s">
        <v>4</v>
      </c>
      <c r="B120" s="76" t="s">
        <v>5</v>
      </c>
      <c r="C120" s="77"/>
      <c r="D120" s="76" t="s">
        <v>6</v>
      </c>
      <c r="E120" s="77"/>
      <c r="F120" s="76" t="s">
        <v>7</v>
      </c>
      <c r="G120" s="77"/>
      <c r="H120" s="28" t="s">
        <v>8</v>
      </c>
      <c r="I120" s="28" t="s">
        <v>9</v>
      </c>
    </row>
    <row r="121" spans="1:9" customFormat="1" ht="24" customHeight="1">
      <c r="A121" s="68" t="s">
        <v>303</v>
      </c>
      <c r="B121" s="8">
        <v>46210</v>
      </c>
      <c r="C121" s="22">
        <v>0.1875</v>
      </c>
      <c r="D121" s="8">
        <f>B121+1</f>
        <v>46211</v>
      </c>
      <c r="E121" s="9">
        <v>0.86458333333333337</v>
      </c>
      <c r="F121" s="8">
        <f>D121+1</f>
        <v>46212</v>
      </c>
      <c r="G121" s="22">
        <v>0.51041666666666663</v>
      </c>
      <c r="H121" s="30" t="s">
        <v>490</v>
      </c>
      <c r="I121" s="60"/>
    </row>
    <row r="122" spans="1:9" customFormat="1" ht="24" customHeight="1">
      <c r="A122" s="69" t="s">
        <v>298</v>
      </c>
      <c r="B122" s="8">
        <f>F121+1</f>
        <v>46213</v>
      </c>
      <c r="C122" s="22">
        <v>0</v>
      </c>
      <c r="D122" s="8">
        <f>B122+2</f>
        <v>46215</v>
      </c>
      <c r="E122" s="22">
        <v>0.29166666666666669</v>
      </c>
      <c r="F122" s="8">
        <f>D122</f>
        <v>46215</v>
      </c>
      <c r="G122" s="22">
        <v>0.70833333333333337</v>
      </c>
      <c r="H122" s="30" t="s">
        <v>493</v>
      </c>
      <c r="I122" s="60"/>
    </row>
    <row r="123" spans="1:9" customFormat="1" ht="24" customHeight="1">
      <c r="A123" s="69" t="s">
        <v>300</v>
      </c>
      <c r="B123" s="8">
        <f>F122+2</f>
        <v>46217</v>
      </c>
      <c r="C123" s="22">
        <v>0.875</v>
      </c>
      <c r="D123" s="8">
        <f>B123</f>
        <v>46217</v>
      </c>
      <c r="E123" s="22">
        <v>0.91666666666666663</v>
      </c>
      <c r="F123" s="8">
        <f>D123+1</f>
        <v>46218</v>
      </c>
      <c r="G123" s="22">
        <v>0.25</v>
      </c>
      <c r="H123" s="30"/>
      <c r="I123" s="60"/>
    </row>
    <row r="124" spans="1:9" customFormat="1" ht="24" customHeight="1">
      <c r="A124" s="69" t="s">
        <v>304</v>
      </c>
      <c r="B124" s="8">
        <f>F123+2</f>
        <v>46220</v>
      </c>
      <c r="C124" s="22">
        <v>0.75</v>
      </c>
      <c r="D124" s="8">
        <f>B124+2</f>
        <v>46222</v>
      </c>
      <c r="E124" s="22">
        <v>0.75</v>
      </c>
      <c r="F124" s="8">
        <f>D124+1</f>
        <v>46223</v>
      </c>
      <c r="G124" s="22">
        <v>0.75</v>
      </c>
      <c r="H124" s="30"/>
      <c r="I124" s="60"/>
    </row>
    <row r="125" spans="1:9" customFormat="1" ht="24" customHeight="1">
      <c r="A125" s="69" t="s">
        <v>334</v>
      </c>
      <c r="B125" s="8">
        <f>F124+6</f>
        <v>46229</v>
      </c>
      <c r="C125" s="22">
        <v>0.16666666666666666</v>
      </c>
      <c r="D125" s="8">
        <f>B125</f>
        <v>46229</v>
      </c>
      <c r="E125" s="22">
        <v>0.20833333333333334</v>
      </c>
      <c r="F125" s="8">
        <f>D125</f>
        <v>46229</v>
      </c>
      <c r="G125" s="22">
        <v>0.79166666666666663</v>
      </c>
      <c r="H125" s="30"/>
      <c r="I125" s="60"/>
    </row>
    <row r="126" spans="1:9" ht="26.85" customHeight="1">
      <c r="A126" s="92" t="s">
        <v>466</v>
      </c>
      <c r="B126" s="83"/>
      <c r="C126" s="83"/>
      <c r="D126" s="83"/>
      <c r="E126" s="83"/>
      <c r="F126" s="83"/>
      <c r="G126" s="83"/>
      <c r="H126" s="83"/>
      <c r="I126" s="83"/>
    </row>
    <row r="127" spans="1:9" ht="26.85" customHeight="1">
      <c r="A127" s="6" t="s">
        <v>4</v>
      </c>
      <c r="B127" s="81" t="s">
        <v>5</v>
      </c>
      <c r="C127" s="82"/>
      <c r="D127" s="81" t="s">
        <v>6</v>
      </c>
      <c r="E127" s="82"/>
      <c r="F127" s="81" t="s">
        <v>7</v>
      </c>
      <c r="G127" s="82"/>
      <c r="H127" s="7" t="s">
        <v>8</v>
      </c>
      <c r="I127" s="7" t="s">
        <v>9</v>
      </c>
    </row>
    <row r="128" spans="1:9" customFormat="1" ht="24" hidden="1" customHeight="1">
      <c r="A128" s="58" t="s">
        <v>363</v>
      </c>
      <c r="B128" s="8">
        <v>46156</v>
      </c>
      <c r="C128" s="18">
        <v>0.75</v>
      </c>
      <c r="D128" s="8">
        <f>B128+2</f>
        <v>46158</v>
      </c>
      <c r="E128" s="9">
        <v>0.16666666666666666</v>
      </c>
      <c r="F128" s="8">
        <f>D128</f>
        <v>46158</v>
      </c>
      <c r="G128" s="18">
        <v>0.58333333333333337</v>
      </c>
      <c r="H128" s="30" t="s">
        <v>336</v>
      </c>
      <c r="I128" s="31"/>
    </row>
    <row r="129" spans="1:9" customFormat="1" ht="24" hidden="1" customHeight="1">
      <c r="A129" s="58" t="s">
        <v>364</v>
      </c>
      <c r="B129" s="8">
        <f>F128+1</f>
        <v>46159</v>
      </c>
      <c r="C129" s="18">
        <v>0.66666666666666663</v>
      </c>
      <c r="D129" s="8">
        <f>B129+1</f>
        <v>46160</v>
      </c>
      <c r="E129" s="9">
        <v>0.6875</v>
      </c>
      <c r="F129" s="8">
        <f t="shared" ref="F129:F130" si="6">D129+1</f>
        <v>46161</v>
      </c>
      <c r="G129" s="18">
        <v>0.10416666666666667</v>
      </c>
      <c r="H129" s="30"/>
      <c r="I129" s="51"/>
    </row>
    <row r="130" spans="1:9" customFormat="1" ht="24" hidden="1" customHeight="1">
      <c r="A130" s="29" t="s">
        <v>365</v>
      </c>
      <c r="B130" s="8">
        <f>F129</f>
        <v>46161</v>
      </c>
      <c r="C130" s="18">
        <v>0.66666666666666663</v>
      </c>
      <c r="D130" s="8">
        <f>B130+1</f>
        <v>46162</v>
      </c>
      <c r="E130" s="9">
        <v>0.75</v>
      </c>
      <c r="F130" s="8">
        <f t="shared" si="6"/>
        <v>46163</v>
      </c>
      <c r="G130" s="18">
        <v>0.125</v>
      </c>
      <c r="H130" s="30"/>
      <c r="I130" s="51"/>
    </row>
    <row r="131" spans="1:9" customFormat="1" ht="24" hidden="1" customHeight="1">
      <c r="A131" s="58" t="s">
        <v>366</v>
      </c>
      <c r="B131" s="8">
        <f>F130+3</f>
        <v>46166</v>
      </c>
      <c r="C131" s="18">
        <v>0.20833333333333334</v>
      </c>
      <c r="D131" s="8">
        <f>B131+5</f>
        <v>46171</v>
      </c>
      <c r="E131" s="9">
        <v>0.39166666666666666</v>
      </c>
      <c r="F131" s="8">
        <f t="shared" ref="F131" si="7">D131+1</f>
        <v>46172</v>
      </c>
      <c r="G131" s="18">
        <v>0.52638888888888891</v>
      </c>
      <c r="H131" s="30"/>
      <c r="I131" s="31"/>
    </row>
    <row r="132" spans="1:9" customFormat="1" ht="24" hidden="1" customHeight="1">
      <c r="A132" s="58" t="s">
        <v>367</v>
      </c>
      <c r="B132" s="8">
        <f>F131+4</f>
        <v>46176</v>
      </c>
      <c r="C132" s="18">
        <v>0.5</v>
      </c>
      <c r="D132" s="8">
        <f>B132+1</f>
        <v>46177</v>
      </c>
      <c r="E132" s="9">
        <v>0.20833333333333334</v>
      </c>
      <c r="F132" s="8">
        <f>D132</f>
        <v>46177</v>
      </c>
      <c r="G132" s="18">
        <v>0.54166666666666663</v>
      </c>
      <c r="H132" s="35" t="s">
        <v>301</v>
      </c>
      <c r="I132" s="31"/>
    </row>
    <row r="133" spans="1:9" customFormat="1" ht="24" hidden="1" customHeight="1">
      <c r="A133" s="58" t="s">
        <v>380</v>
      </c>
      <c r="B133" s="8">
        <f>F132+1</f>
        <v>46178</v>
      </c>
      <c r="C133" s="18">
        <v>0.54166666666666663</v>
      </c>
      <c r="D133" s="8">
        <f>B133+3</f>
        <v>46181</v>
      </c>
      <c r="E133" s="9">
        <v>0.79166666666666663</v>
      </c>
      <c r="F133" s="8">
        <f t="shared" ref="F133:F139" si="8">D133+1</f>
        <v>46182</v>
      </c>
      <c r="G133" s="18">
        <v>0.11874999999999999</v>
      </c>
      <c r="H133" s="35" t="s">
        <v>301</v>
      </c>
      <c r="I133" s="31"/>
    </row>
    <row r="134" spans="1:9" customFormat="1" ht="24" hidden="1" customHeight="1">
      <c r="A134" s="29" t="s">
        <v>381</v>
      </c>
      <c r="B134" s="8">
        <f>F133</f>
        <v>46182</v>
      </c>
      <c r="C134" s="18">
        <v>0.78194444444444444</v>
      </c>
      <c r="D134" s="8">
        <f>B134+2</f>
        <v>46184</v>
      </c>
      <c r="E134" s="9">
        <v>0.4597222222222222</v>
      </c>
      <c r="F134" s="8">
        <f t="shared" si="8"/>
        <v>46185</v>
      </c>
      <c r="G134" s="18">
        <v>2.7777777777777779E-3</v>
      </c>
      <c r="H134" s="35" t="s">
        <v>301</v>
      </c>
      <c r="I134" s="51"/>
    </row>
    <row r="135" spans="1:9" customFormat="1" ht="24" customHeight="1">
      <c r="A135" s="58" t="s">
        <v>389</v>
      </c>
      <c r="B135" s="8">
        <f>F134+2</f>
        <v>46187</v>
      </c>
      <c r="C135" s="18">
        <v>0.83333333333333337</v>
      </c>
      <c r="D135" s="10">
        <f>B135+8</f>
        <v>46195</v>
      </c>
      <c r="E135" s="9">
        <v>0.73263888888888884</v>
      </c>
      <c r="F135" s="8">
        <f>D135+2</f>
        <v>46197</v>
      </c>
      <c r="G135" s="18">
        <v>0.24027777777777778</v>
      </c>
      <c r="H135" s="35" t="s">
        <v>301</v>
      </c>
      <c r="I135" s="31"/>
    </row>
    <row r="136" spans="1:9" customFormat="1" ht="24" customHeight="1">
      <c r="A136" s="58" t="s">
        <v>396</v>
      </c>
      <c r="B136" s="8">
        <f>F135+4</f>
        <v>46201</v>
      </c>
      <c r="C136" s="18">
        <v>0.27083333333333331</v>
      </c>
      <c r="D136" s="8">
        <f>B136+2</f>
        <v>46203</v>
      </c>
      <c r="E136" s="9">
        <v>0.28611111111111109</v>
      </c>
      <c r="F136" s="8">
        <f>D136</f>
        <v>46203</v>
      </c>
      <c r="G136" s="18">
        <v>0.7944444444444444</v>
      </c>
      <c r="H136" s="35" t="s">
        <v>301</v>
      </c>
      <c r="I136" s="51"/>
    </row>
    <row r="137" spans="1:9" customFormat="1" ht="24" customHeight="1">
      <c r="A137" s="58" t="s">
        <v>413</v>
      </c>
      <c r="B137" s="8">
        <f>F136+1</f>
        <v>46204</v>
      </c>
      <c r="C137" s="18">
        <v>0.83333333333333337</v>
      </c>
      <c r="D137" s="8">
        <f>B137+3</f>
        <v>46207</v>
      </c>
      <c r="E137" s="9">
        <v>0.64583333333333337</v>
      </c>
      <c r="F137" s="8">
        <f>D137+1</f>
        <v>46208</v>
      </c>
      <c r="G137" s="18">
        <v>2.0833333333333332E-2</v>
      </c>
      <c r="H137" s="35" t="s">
        <v>301</v>
      </c>
      <c r="I137" s="31"/>
    </row>
    <row r="138" spans="1:9" customFormat="1" ht="24" customHeight="1">
      <c r="A138" s="29" t="s">
        <v>415</v>
      </c>
      <c r="B138" s="8">
        <f>F137</f>
        <v>46208</v>
      </c>
      <c r="C138" s="18">
        <v>0.60416666666666663</v>
      </c>
      <c r="D138" s="8">
        <f>B138+1</f>
        <v>46209</v>
      </c>
      <c r="E138" s="9">
        <v>0.15347222222222223</v>
      </c>
      <c r="F138" s="8">
        <f>D138</f>
        <v>46209</v>
      </c>
      <c r="G138" s="18">
        <v>0.5444444444444444</v>
      </c>
      <c r="H138" s="35" t="s">
        <v>301</v>
      </c>
      <c r="I138" s="51"/>
    </row>
    <row r="139" spans="1:9" ht="24" customHeight="1">
      <c r="A139" s="29" t="s">
        <v>431</v>
      </c>
      <c r="B139" s="8">
        <f>F138+3</f>
        <v>46212</v>
      </c>
      <c r="C139" s="18">
        <v>0.20833333333333334</v>
      </c>
      <c r="D139" s="8">
        <f>B139+2</f>
        <v>46214</v>
      </c>
      <c r="E139" s="18">
        <v>0.5</v>
      </c>
      <c r="F139" s="8">
        <f t="shared" si="8"/>
        <v>46215</v>
      </c>
      <c r="G139" s="18">
        <v>0.5</v>
      </c>
      <c r="H139" s="35" t="s">
        <v>301</v>
      </c>
      <c r="I139" s="51"/>
    </row>
    <row r="140" spans="1:9" ht="24" customHeight="1">
      <c r="A140" s="29" t="s">
        <v>450</v>
      </c>
      <c r="B140" s="8">
        <f>F139+4</f>
        <v>46219</v>
      </c>
      <c r="C140" s="18">
        <v>0.33333333333333331</v>
      </c>
      <c r="D140" s="8">
        <f>B140</f>
        <v>46219</v>
      </c>
      <c r="E140" s="18">
        <v>0.375</v>
      </c>
      <c r="F140" s="8">
        <f>D140</f>
        <v>46219</v>
      </c>
      <c r="G140" s="18">
        <v>0.95833333333333337</v>
      </c>
      <c r="H140" s="30"/>
      <c r="I140" s="51"/>
    </row>
    <row r="141" spans="1:9" ht="24" customHeight="1">
      <c r="A141" s="29" t="s">
        <v>461</v>
      </c>
      <c r="B141" s="8">
        <f>F140+2</f>
        <v>46221</v>
      </c>
      <c r="C141" s="18">
        <v>0</v>
      </c>
      <c r="D141" s="8">
        <f>B141</f>
        <v>46221</v>
      </c>
      <c r="E141" s="18">
        <v>0.41666666666666669</v>
      </c>
      <c r="F141" s="8">
        <f>D141</f>
        <v>46221</v>
      </c>
      <c r="G141" s="18">
        <v>0.83333333333333337</v>
      </c>
      <c r="H141" s="30"/>
      <c r="I141" s="51"/>
    </row>
    <row r="142" spans="1:9" ht="24" customHeight="1">
      <c r="A142" s="29" t="s">
        <v>477</v>
      </c>
      <c r="B142" s="8">
        <f>F141+1</f>
        <v>46222</v>
      </c>
      <c r="C142" s="18">
        <v>0.41666666666666669</v>
      </c>
      <c r="D142" s="8">
        <f>B142</f>
        <v>46222</v>
      </c>
      <c r="E142" s="18">
        <v>0.5</v>
      </c>
      <c r="F142" s="8">
        <f>D142</f>
        <v>46222</v>
      </c>
      <c r="G142" s="18">
        <v>0.91666666666666663</v>
      </c>
      <c r="H142" s="30"/>
      <c r="I142" s="51"/>
    </row>
    <row r="143" spans="1:9" ht="25.35" customHeight="1">
      <c r="A143" s="29" t="s">
        <v>486</v>
      </c>
      <c r="B143" s="8">
        <f>F142+3</f>
        <v>46225</v>
      </c>
      <c r="C143" s="18">
        <v>0.91666666666666663</v>
      </c>
      <c r="D143" s="8">
        <f>B143+2</f>
        <v>46227</v>
      </c>
      <c r="E143" s="18">
        <v>0.91666666666666663</v>
      </c>
      <c r="F143" s="8">
        <f>D143+1</f>
        <v>46228</v>
      </c>
      <c r="G143" s="18">
        <v>0.91666666666666663</v>
      </c>
      <c r="H143" s="30"/>
      <c r="I143" s="51"/>
    </row>
  </sheetData>
  <mergeCells count="49">
    <mergeCell ref="A126:I126"/>
    <mergeCell ref="B127:C127"/>
    <mergeCell ref="F127:G127"/>
    <mergeCell ref="A68:I68"/>
    <mergeCell ref="A109:I109"/>
    <mergeCell ref="B69:C69"/>
    <mergeCell ref="D69:E69"/>
    <mergeCell ref="F69:G69"/>
    <mergeCell ref="A95:I95"/>
    <mergeCell ref="B96:C96"/>
    <mergeCell ref="D96:E96"/>
    <mergeCell ref="F96:G96"/>
    <mergeCell ref="D127:E127"/>
    <mergeCell ref="A119:I119"/>
    <mergeCell ref="B120:C120"/>
    <mergeCell ref="D120:E120"/>
    <mergeCell ref="B20:C20"/>
    <mergeCell ref="D20:E20"/>
    <mergeCell ref="F35:G35"/>
    <mergeCell ref="A42:I42"/>
    <mergeCell ref="B43:C43"/>
    <mergeCell ref="D43:E43"/>
    <mergeCell ref="F43:G43"/>
    <mergeCell ref="A4:I4"/>
    <mergeCell ref="B5:C5"/>
    <mergeCell ref="D5:E5"/>
    <mergeCell ref="F5:G5"/>
    <mergeCell ref="A19:I19"/>
    <mergeCell ref="A1:B1"/>
    <mergeCell ref="C1:I1"/>
    <mergeCell ref="A2:B2"/>
    <mergeCell ref="C2:I2"/>
    <mergeCell ref="A3:G3"/>
    <mergeCell ref="F120:G120"/>
    <mergeCell ref="F20:G20"/>
    <mergeCell ref="A27:I27"/>
    <mergeCell ref="B28:C28"/>
    <mergeCell ref="D28:E28"/>
    <mergeCell ref="F28:G28"/>
    <mergeCell ref="B110:C110"/>
    <mergeCell ref="D110:E110"/>
    <mergeCell ref="F110:G110"/>
    <mergeCell ref="B52:C52"/>
    <mergeCell ref="D52:E52"/>
    <mergeCell ref="F52:G52"/>
    <mergeCell ref="D35:E35"/>
    <mergeCell ref="A51:I51"/>
    <mergeCell ref="A34:I34"/>
    <mergeCell ref="B35:C35"/>
  </mergeCells>
  <phoneticPr fontId="42" type="noConversion"/>
  <conditionalFormatting sqref="B4 F4:F5 B73:B75 B32:B43 D32:D43 F32:F43 F128:F143 F48:F50">
    <cfRule type="cellIs" dxfId="1216" priority="6257" stopIfTrue="1" operator="lessThan">
      <formula>$H$3</formula>
    </cfRule>
  </conditionalFormatting>
  <conditionalFormatting sqref="B5:B8">
    <cfRule type="cellIs" dxfId="1215" priority="1153" stopIfTrue="1" operator="lessThan">
      <formula>$H$3</formula>
    </cfRule>
  </conditionalFormatting>
  <conditionalFormatting sqref="B9:B12 B32:B43 F32:F43 D32:D43 F128:F143">
    <cfRule type="cellIs" dxfId="1214" priority="1173" stopIfTrue="1" operator="equal">
      <formula>$H$3</formula>
    </cfRule>
  </conditionalFormatting>
  <conditionalFormatting sqref="B9:B12">
    <cfRule type="cellIs" dxfId="1213" priority="1174" stopIfTrue="1" operator="lessThan">
      <formula>$H$3</formula>
    </cfRule>
  </conditionalFormatting>
  <conditionalFormatting sqref="B9:B28">
    <cfRule type="cellIs" dxfId="1212" priority="1172" stopIfTrue="1" operator="lessThan">
      <formula>$H$3</formula>
    </cfRule>
  </conditionalFormatting>
  <conditionalFormatting sqref="B13:B16">
    <cfRule type="cellIs" dxfId="1211" priority="1131" stopIfTrue="1" operator="equal">
      <formula>$H$3</formula>
    </cfRule>
  </conditionalFormatting>
  <conditionalFormatting sqref="B13:B18">
    <cfRule type="cellIs" dxfId="1210" priority="1132" stopIfTrue="1" operator="lessThan">
      <formula>$H$3</formula>
    </cfRule>
  </conditionalFormatting>
  <conditionalFormatting sqref="B21:B26">
    <cfRule type="cellIs" dxfId="1209" priority="1036" stopIfTrue="1" operator="equal">
      <formula>$H$3</formula>
    </cfRule>
    <cfRule type="cellIs" dxfId="1208" priority="1037" stopIfTrue="1" operator="lessThan">
      <formula>$H$3</formula>
    </cfRule>
  </conditionalFormatting>
  <conditionalFormatting sqref="B29:B30">
    <cfRule type="cellIs" dxfId="1207" priority="980" stopIfTrue="1" operator="lessThan">
      <formula>$H$3</formula>
    </cfRule>
    <cfRule type="cellIs" dxfId="1206" priority="979" stopIfTrue="1" operator="equal">
      <formula>$H$3</formula>
    </cfRule>
  </conditionalFormatting>
  <conditionalFormatting sqref="B34:B35">
    <cfRule type="cellIs" dxfId="1205" priority="941" stopIfTrue="1" operator="equal">
      <formula>$H$3</formula>
    </cfRule>
    <cfRule type="cellIs" dxfId="1204" priority="948" stopIfTrue="1" operator="lessThan">
      <formula>$H$3</formula>
    </cfRule>
  </conditionalFormatting>
  <conditionalFormatting sqref="B35 D35">
    <cfRule type="cellIs" dxfId="1203" priority="938" stopIfTrue="1" operator="lessThan">
      <formula>$H$3</formula>
    </cfRule>
    <cfRule type="cellIs" dxfId="1202" priority="937" stopIfTrue="1" operator="equal">
      <formula>$H$3</formula>
    </cfRule>
  </conditionalFormatting>
  <conditionalFormatting sqref="B35">
    <cfRule type="cellIs" dxfId="1201" priority="935" stopIfTrue="1" operator="equal">
      <formula>$H$3</formula>
    </cfRule>
    <cfRule type="cellIs" dxfId="1200" priority="936" stopIfTrue="1" operator="lessThan">
      <formula>$H$3</formula>
    </cfRule>
  </conditionalFormatting>
  <conditionalFormatting sqref="B42:B43">
    <cfRule type="cellIs" dxfId="1199" priority="804" stopIfTrue="1" operator="lessThan">
      <formula>$H$3</formula>
    </cfRule>
    <cfRule type="cellIs" dxfId="1198" priority="797" stopIfTrue="1" operator="equal">
      <formula>$H$3</formula>
    </cfRule>
  </conditionalFormatting>
  <conditionalFormatting sqref="B43">
    <cfRule type="cellIs" dxfId="1197" priority="793" stopIfTrue="1" operator="equal">
      <formula>$H$3</formula>
    </cfRule>
    <cfRule type="cellIs" dxfId="1196" priority="794" stopIfTrue="1" operator="lessThan">
      <formula>$H$3</formula>
    </cfRule>
  </conditionalFormatting>
  <conditionalFormatting sqref="B43:B45 D43:D45">
    <cfRule type="cellIs" dxfId="1195" priority="786" stopIfTrue="1" operator="lessThan">
      <formula>$H$3</formula>
    </cfRule>
  </conditionalFormatting>
  <conditionalFormatting sqref="B44">
    <cfRule type="cellIs" dxfId="1194" priority="781" stopIfTrue="1" operator="lessThan">
      <formula>$H$3</formula>
    </cfRule>
    <cfRule type="cellIs" dxfId="1193" priority="780" stopIfTrue="1" operator="equal">
      <formula>$H$3</formula>
    </cfRule>
  </conditionalFormatting>
  <conditionalFormatting sqref="B70:B71">
    <cfRule type="cellIs" dxfId="1192" priority="1313" stopIfTrue="1" operator="lessThan">
      <formula>$H$3</formula>
    </cfRule>
    <cfRule type="cellIs" dxfId="1191" priority="1310" stopIfTrue="1" operator="equal">
      <formula>$H$3</formula>
    </cfRule>
  </conditionalFormatting>
  <conditionalFormatting sqref="B73:B94">
    <cfRule type="cellIs" dxfId="1190" priority="1291" stopIfTrue="1" operator="lessThan">
      <formula>$H$3</formula>
    </cfRule>
  </conditionalFormatting>
  <conditionalFormatting sqref="B76:B77">
    <cfRule type="cellIs" dxfId="1189" priority="1290" stopIfTrue="1" operator="equal">
      <formula>$H$3</formula>
    </cfRule>
  </conditionalFormatting>
  <conditionalFormatting sqref="B76:B94">
    <cfRule type="cellIs" dxfId="1188" priority="1269" stopIfTrue="1" operator="lessThan">
      <formula>$H$3</formula>
    </cfRule>
    <cfRule type="cellIs" dxfId="1187" priority="1190" stopIfTrue="1" operator="equal">
      <formula>$H$3</formula>
    </cfRule>
  </conditionalFormatting>
  <conditionalFormatting sqref="B79:B82">
    <cfRule type="cellIs" dxfId="1186" priority="1189" stopIfTrue="1" operator="lessThan">
      <formula>$H$3</formula>
    </cfRule>
    <cfRule type="cellIs" dxfId="1185" priority="1179" stopIfTrue="1" operator="equal">
      <formula>$H$3</formula>
    </cfRule>
  </conditionalFormatting>
  <conditionalFormatting sqref="B85:B88">
    <cfRule type="cellIs" dxfId="1184" priority="1109" stopIfTrue="1" operator="equal">
      <formula>$H$3</formula>
    </cfRule>
    <cfRule type="cellIs" dxfId="1183" priority="1110" stopIfTrue="1" operator="lessThan">
      <formula>$H$3</formula>
    </cfRule>
  </conditionalFormatting>
  <conditionalFormatting sqref="B97:B108">
    <cfRule type="cellIs" dxfId="1182" priority="956" stopIfTrue="1" operator="equal">
      <formula>$H$3</formula>
    </cfRule>
    <cfRule type="cellIs" dxfId="1181" priority="974" stopIfTrue="1" operator="lessThan">
      <formula>$H$3</formula>
    </cfRule>
  </conditionalFormatting>
  <conditionalFormatting sqref="B111:B116">
    <cfRule type="cellIs" dxfId="1180" priority="883" stopIfTrue="1" operator="equal">
      <formula>$H$3</formula>
    </cfRule>
  </conditionalFormatting>
  <conditionalFormatting sqref="B111:B119">
    <cfRule type="cellIs" dxfId="1179" priority="486" stopIfTrue="1" operator="lessThan">
      <formula>$H$3</formula>
    </cfRule>
  </conditionalFormatting>
  <conditionalFormatting sqref="B117:B119">
    <cfRule type="cellIs" dxfId="1178" priority="485" stopIfTrue="1" operator="equal">
      <formula>$H$3</formula>
    </cfRule>
  </conditionalFormatting>
  <conditionalFormatting sqref="B119:B120">
    <cfRule type="cellIs" dxfId="1177" priority="478" stopIfTrue="1" operator="lessThan">
      <formula>$H$3</formula>
    </cfRule>
    <cfRule type="cellIs" dxfId="1176" priority="477" stopIfTrue="1" operator="equal">
      <formula>$H$3</formula>
    </cfRule>
  </conditionalFormatting>
  <conditionalFormatting sqref="B120">
    <cfRule type="cellIs" dxfId="1175" priority="466" stopIfTrue="1" operator="equal">
      <formula>$H$3</formula>
    </cfRule>
    <cfRule type="cellIs" dxfId="1174" priority="470" stopIfTrue="1" operator="equal">
      <formula>$H$3</formula>
    </cfRule>
    <cfRule type="cellIs" dxfId="1173" priority="467" stopIfTrue="1" operator="lessThan">
      <formula>$H$3</formula>
    </cfRule>
    <cfRule type="cellIs" dxfId="1172" priority="475" stopIfTrue="1" operator="lessThan">
      <formula>$H$3</formula>
    </cfRule>
  </conditionalFormatting>
  <conditionalFormatting sqref="B120:B125">
    <cfRule type="cellIs" dxfId="1171" priority="10" stopIfTrue="1" operator="equal">
      <formula>$H$3</formula>
    </cfRule>
    <cfRule type="cellIs" dxfId="1170" priority="11" stopIfTrue="1" operator="lessThan">
      <formula>$H$3</formula>
    </cfRule>
  </conditionalFormatting>
  <conditionalFormatting sqref="B128:B129">
    <cfRule type="cellIs" dxfId="1169" priority="673" stopIfTrue="1" operator="lessThan">
      <formula>$H$3</formula>
    </cfRule>
  </conditionalFormatting>
  <conditionalFormatting sqref="B128:B143">
    <cfRule type="cellIs" dxfId="1168" priority="678" stopIfTrue="1" operator="equal">
      <formula>$H$3</formula>
    </cfRule>
  </conditionalFormatting>
  <conditionalFormatting sqref="B130:B143">
    <cfRule type="cellIs" dxfId="1167" priority="683" stopIfTrue="1" operator="lessThan">
      <formula>$H$3</formula>
    </cfRule>
  </conditionalFormatting>
  <conditionalFormatting sqref="B19:C19 B27:C27">
    <cfRule type="expression" dxfId="1166" priority="85241" stopIfTrue="1">
      <formula>AND($B279=$H$3,$B279&lt;&gt;"")</formula>
    </cfRule>
    <cfRule type="expression" dxfId="1165" priority="85242" stopIfTrue="1">
      <formula>AND($B279&lt;$H$3,$B279&lt;&gt;"")</formula>
    </cfRule>
  </conditionalFormatting>
  <conditionalFormatting sqref="B51:C51">
    <cfRule type="expression" dxfId="1164" priority="85246" stopIfTrue="1">
      <formula>AND($B255&lt;$H$3,$B255&lt;&gt;"")</formula>
    </cfRule>
    <cfRule type="expression" dxfId="1163" priority="85245" stopIfTrue="1">
      <formula>AND($B255=$H$3,$B255&lt;&gt;"")</formula>
    </cfRule>
  </conditionalFormatting>
  <conditionalFormatting sqref="C4:C18 C32:C45 C47:C50 E50 G50">
    <cfRule type="expression" dxfId="1162" priority="6312" stopIfTrue="1">
      <formula>$B4=$H$3</formula>
    </cfRule>
  </conditionalFormatting>
  <conditionalFormatting sqref="C21:C24">
    <cfRule type="expression" dxfId="1161" priority="1011" stopIfTrue="1">
      <formula>B21&lt;$H$3</formula>
    </cfRule>
    <cfRule type="expression" dxfId="1160" priority="1016" stopIfTrue="1">
      <formula>$B21=$H$3</formula>
    </cfRule>
  </conditionalFormatting>
  <conditionalFormatting sqref="C22:C24">
    <cfRule type="expression" dxfId="1159" priority="1034" stopIfTrue="1">
      <formula>$F22=$H$3</formula>
    </cfRule>
    <cfRule type="expression" dxfId="1158" priority="1045" stopIfTrue="1">
      <formula>B22&lt;$H$3</formula>
    </cfRule>
  </conditionalFormatting>
  <conditionalFormatting sqref="C29:C30 E29:E30 G29:G30 G97:G107 E97:E108 C97:C108 C111:C120 G53:G61 C53:C67 C73:C94 E53:E61 E119:E120 G111:G120 E63:E67 G63:G67 C70:C71 E70:E71 G70:G71 G73:G93">
    <cfRule type="expression" dxfId="1157" priority="988" stopIfTrue="1">
      <formula>$B29=$H$3</formula>
    </cfRule>
  </conditionalFormatting>
  <conditionalFormatting sqref="C29:C30 E29:E30 G29:G30 G97:G107">
    <cfRule type="expression" dxfId="1156" priority="982" stopIfTrue="1">
      <formula>B29&lt;$H$3</formula>
    </cfRule>
  </conditionalFormatting>
  <conditionalFormatting sqref="C47:C49 E47:E49 G47:G49">
    <cfRule type="expression" dxfId="1155" priority="653" stopIfTrue="1">
      <formula>B47&lt;$H$3</formula>
    </cfRule>
  </conditionalFormatting>
  <conditionalFormatting sqref="C53:C61">
    <cfRule type="expression" dxfId="1154" priority="690" stopIfTrue="1">
      <formula>B53&lt;$H$3</formula>
    </cfRule>
  </conditionalFormatting>
  <conditionalFormatting sqref="C56:C61 C73:C94">
    <cfRule type="expression" dxfId="1153" priority="730" stopIfTrue="1">
      <formula>$F56=$H$3</formula>
    </cfRule>
    <cfRule type="expression" dxfId="1152" priority="729" stopIfTrue="1">
      <formula>B56&lt;$H$3</formula>
    </cfRule>
  </conditionalFormatting>
  <conditionalFormatting sqref="C56:C67 E63:E67 G63:G67 C32:C33 C50 E50 G50 C5:C18">
    <cfRule type="expression" dxfId="1151" priority="1146" stopIfTrue="1">
      <formula>B5&lt;$H$3</formula>
    </cfRule>
  </conditionalFormatting>
  <conditionalFormatting sqref="C70:C71">
    <cfRule type="expression" dxfId="1150" priority="3722" stopIfTrue="1">
      <formula>B70&lt;$H$3</formula>
    </cfRule>
  </conditionalFormatting>
  <conditionalFormatting sqref="C73:C75">
    <cfRule type="expression" dxfId="1149" priority="6299" stopIfTrue="1">
      <formula>B73&lt;$H$3</formula>
    </cfRule>
  </conditionalFormatting>
  <conditionalFormatting sqref="C97:C108">
    <cfRule type="expression" dxfId="1148" priority="828" stopIfTrue="1">
      <formula>B97&lt;$H$3</formula>
    </cfRule>
  </conditionalFormatting>
  <conditionalFormatting sqref="C120:C125">
    <cfRule type="expression" dxfId="1147" priority="6" stopIfTrue="1">
      <formula>B120&lt;$H$3</formula>
    </cfRule>
  </conditionalFormatting>
  <conditionalFormatting sqref="C121:C123">
    <cfRule type="expression" dxfId="1146" priority="16" stopIfTrue="1">
      <formula>$B121=$H$3</formula>
    </cfRule>
    <cfRule type="expression" dxfId="1145" priority="15" stopIfTrue="1">
      <formula>$F121=$H$3</formula>
    </cfRule>
  </conditionalFormatting>
  <conditionalFormatting sqref="C124:C125">
    <cfRule type="expression" dxfId="1144" priority="4" stopIfTrue="1">
      <formula>$F124=$H$3</formula>
    </cfRule>
    <cfRule type="expression" dxfId="1143" priority="5" stopIfTrue="1">
      <formula>$B124=$H$3</formula>
    </cfRule>
  </conditionalFormatting>
  <conditionalFormatting sqref="D4:D8 F5:F8">
    <cfRule type="cellIs" dxfId="1142" priority="1144" stopIfTrue="1" operator="equal">
      <formula>$H$3</formula>
    </cfRule>
  </conditionalFormatting>
  <conditionalFormatting sqref="D4:D18 F5:F18">
    <cfRule type="cellIs" dxfId="1141" priority="1145" stopIfTrue="1" operator="lessThan">
      <formula>$H$3</formula>
    </cfRule>
  </conditionalFormatting>
  <conditionalFormatting sqref="D5">
    <cfRule type="cellIs" dxfId="1140" priority="1222" stopIfTrue="1" operator="equal">
      <formula>$H$3</formula>
    </cfRule>
    <cfRule type="cellIs" dxfId="1139" priority="1223" stopIfTrue="1" operator="lessThan">
      <formula>$H$3</formula>
    </cfRule>
  </conditionalFormatting>
  <conditionalFormatting sqref="D6:D8 F6:F8">
    <cfRule type="cellIs" dxfId="1138" priority="1140" stopIfTrue="1" operator="equal">
      <formula>$H$3</formula>
    </cfRule>
    <cfRule type="cellIs" dxfId="1137" priority="1141" stopIfTrue="1" operator="lessThan">
      <formula>$H$3</formula>
    </cfRule>
  </conditionalFormatting>
  <conditionalFormatting sqref="D9:D18 B17:B28">
    <cfRule type="cellIs" dxfId="1136" priority="1171" stopIfTrue="1" operator="equal">
      <formula>$H$3</formula>
    </cfRule>
  </conditionalFormatting>
  <conditionalFormatting sqref="D19:D20">
    <cfRule type="cellIs" dxfId="1135" priority="1055" stopIfTrue="1" operator="lessThan">
      <formula>$H$3</formula>
    </cfRule>
    <cfRule type="cellIs" dxfId="1134" priority="1054" stopIfTrue="1" operator="equal">
      <formula>$H$3</formula>
    </cfRule>
  </conditionalFormatting>
  <conditionalFormatting sqref="D21:D24">
    <cfRule type="cellIs" dxfId="1133" priority="1010" stopIfTrue="1" operator="lessThan">
      <formula>$H$3</formula>
    </cfRule>
  </conditionalFormatting>
  <conditionalFormatting sqref="D21:D26">
    <cfRule type="cellIs" dxfId="1132" priority="1012" stopIfTrue="1" operator="equal">
      <formula>$H$3</formula>
    </cfRule>
  </conditionalFormatting>
  <conditionalFormatting sqref="D25:D26">
    <cfRule type="cellIs" dxfId="1131" priority="1044" stopIfTrue="1" operator="lessThan">
      <formula>$H$3</formula>
    </cfRule>
  </conditionalFormatting>
  <conditionalFormatting sqref="D27:D28">
    <cfRule type="cellIs" dxfId="1130" priority="997" stopIfTrue="1" operator="lessThan">
      <formula>$H$3</formula>
    </cfRule>
    <cfRule type="cellIs" dxfId="1129" priority="996" stopIfTrue="1" operator="equal">
      <formula>$H$3</formula>
    </cfRule>
  </conditionalFormatting>
  <conditionalFormatting sqref="D29:D30">
    <cfRule type="cellIs" dxfId="1128" priority="960" stopIfTrue="1" operator="equal">
      <formula>$H$3</formula>
    </cfRule>
    <cfRule type="cellIs" dxfId="1127" priority="961" stopIfTrue="1" operator="lessThan">
      <formula>$H$3</formula>
    </cfRule>
  </conditionalFormatting>
  <conditionalFormatting sqref="D34:D35">
    <cfRule type="cellIs" dxfId="1126" priority="943" stopIfTrue="1" operator="lessThan">
      <formula>$H$3</formula>
    </cfRule>
    <cfRule type="cellIs" dxfId="1125" priority="939" stopIfTrue="1" operator="equal">
      <formula>$H$3</formula>
    </cfRule>
  </conditionalFormatting>
  <conditionalFormatting sqref="D42:D43">
    <cfRule type="cellIs" dxfId="1124" priority="799" stopIfTrue="1" operator="lessThan">
      <formula>$H$3</formula>
    </cfRule>
    <cfRule type="cellIs" dxfId="1123" priority="795" stopIfTrue="1" operator="equal">
      <formula>$H$3</formula>
    </cfRule>
  </conditionalFormatting>
  <conditionalFormatting sqref="D43:D45 B43:B45 F43:F45">
    <cfRule type="cellIs" dxfId="1122" priority="785" stopIfTrue="1" operator="equal">
      <formula>$H$3</formula>
    </cfRule>
  </conditionalFormatting>
  <conditionalFormatting sqref="D44:D45">
    <cfRule type="cellIs" dxfId="1121" priority="784" stopIfTrue="1" operator="lessThan">
      <formula>$H$3</formula>
    </cfRule>
    <cfRule type="cellIs" dxfId="1120" priority="783" stopIfTrue="1" operator="equal">
      <formula>$H$3</formula>
    </cfRule>
  </conditionalFormatting>
  <conditionalFormatting sqref="D47:D49 B47:B67">
    <cfRule type="cellIs" dxfId="1119" priority="658" stopIfTrue="1" operator="lessThan">
      <formula>$H$3</formula>
    </cfRule>
  </conditionalFormatting>
  <conditionalFormatting sqref="D47:D49 F47:F67 B47:B67">
    <cfRule type="cellIs" dxfId="1118" priority="657" stopIfTrue="1" operator="equal">
      <formula>$H$3</formula>
    </cfRule>
  </conditionalFormatting>
  <conditionalFormatting sqref="D47:D49">
    <cfRule type="cellIs" dxfId="1117" priority="656" stopIfTrue="1" operator="lessThan">
      <formula>$H$3</formula>
    </cfRule>
    <cfRule type="cellIs" dxfId="1116" priority="655" stopIfTrue="1" operator="equal">
      <formula>$H$3</formula>
    </cfRule>
  </conditionalFormatting>
  <conditionalFormatting sqref="D50:D52">
    <cfRule type="cellIs" dxfId="1115" priority="748" stopIfTrue="1" operator="equal">
      <formula>$H$3</formula>
    </cfRule>
    <cfRule type="cellIs" dxfId="1114" priority="749" stopIfTrue="1" operator="lessThan">
      <formula>$H$3</formula>
    </cfRule>
  </conditionalFormatting>
  <conditionalFormatting sqref="D53:D67 F53:F67">
    <cfRule type="cellIs" dxfId="1113" priority="713" stopIfTrue="1" operator="lessThan">
      <formula>$H$3</formula>
    </cfRule>
  </conditionalFormatting>
  <conditionalFormatting sqref="D53:D67">
    <cfRule type="cellIs" dxfId="1112" priority="712" stopIfTrue="1" operator="equal">
      <formula>$H$3</formula>
    </cfRule>
  </conditionalFormatting>
  <conditionalFormatting sqref="D70:D71">
    <cfRule type="cellIs" dxfId="1111" priority="1311" stopIfTrue="1" operator="equal">
      <formula>$H$3</formula>
    </cfRule>
    <cfRule type="cellIs" dxfId="1110" priority="1312" stopIfTrue="1" operator="lessThan">
      <formula>$H$3</formula>
    </cfRule>
  </conditionalFormatting>
  <conditionalFormatting sqref="D73:D74 B73:B75 D4:D5 F4:F5 B4:B5">
    <cfRule type="cellIs" dxfId="1109" priority="2332" stopIfTrue="1" operator="equal">
      <formula>$H$3</formula>
    </cfRule>
  </conditionalFormatting>
  <conditionalFormatting sqref="D73:D74">
    <cfRule type="cellIs" dxfId="1108" priority="1807" stopIfTrue="1" operator="lessThan">
      <formula>$H$3</formula>
    </cfRule>
    <cfRule type="cellIs" dxfId="1107" priority="1804" stopIfTrue="1" operator="equal">
      <formula>$H$3</formula>
    </cfRule>
  </conditionalFormatting>
  <conditionalFormatting sqref="D75:D77">
    <cfRule type="cellIs" dxfId="1106" priority="1294" stopIfTrue="1" operator="equal">
      <formula>$H$3</formula>
    </cfRule>
    <cfRule type="cellIs" dxfId="1105" priority="1288" stopIfTrue="1" operator="lessThan">
      <formula>$H$3</formula>
    </cfRule>
  </conditionalFormatting>
  <conditionalFormatting sqref="D75:D93">
    <cfRule type="cellIs" dxfId="1104" priority="1267" stopIfTrue="1" operator="equal">
      <formula>$H$3</formula>
    </cfRule>
  </conditionalFormatting>
  <conditionalFormatting sqref="D78 F76:F94">
    <cfRule type="cellIs" dxfId="1103" priority="1266" stopIfTrue="1" operator="lessThan">
      <formula>$H$3</formula>
    </cfRule>
  </conditionalFormatting>
  <conditionalFormatting sqref="D78">
    <cfRule type="cellIs" dxfId="1102" priority="1261" stopIfTrue="1" operator="lessThan">
      <formula>$H$3</formula>
    </cfRule>
    <cfRule type="cellIs" dxfId="1101" priority="1264" stopIfTrue="1" operator="equal">
      <formula>$H$3</formula>
    </cfRule>
  </conditionalFormatting>
  <conditionalFormatting sqref="D78:D82">
    <cfRule type="cellIs" dxfId="1100" priority="1193" stopIfTrue="1" operator="equal">
      <formula>$H$3</formula>
    </cfRule>
  </conditionalFormatting>
  <conditionalFormatting sqref="D79:D82">
    <cfRule type="cellIs" dxfId="1099" priority="1192" stopIfTrue="1" operator="lessThan">
      <formula>$H$3</formula>
    </cfRule>
    <cfRule type="cellIs" dxfId="1098" priority="1182" stopIfTrue="1" operator="equal">
      <formula>$H$3</formula>
    </cfRule>
  </conditionalFormatting>
  <conditionalFormatting sqref="D79:D94">
    <cfRule type="cellIs" dxfId="1097" priority="1026" stopIfTrue="1" operator="lessThan">
      <formula>$H$3</formula>
    </cfRule>
  </conditionalFormatting>
  <conditionalFormatting sqref="D83:D94">
    <cfRule type="cellIs" dxfId="1096" priority="1025" stopIfTrue="1" operator="equal">
      <formula>$H$3</formula>
    </cfRule>
  </conditionalFormatting>
  <conditionalFormatting sqref="D94">
    <cfRule type="cellIs" dxfId="1095" priority="1018" stopIfTrue="1" operator="lessThan">
      <formula>$H$3</formula>
    </cfRule>
    <cfRule type="cellIs" dxfId="1094" priority="1017" stopIfTrue="1" operator="equal">
      <formula>$H$3</formula>
    </cfRule>
  </conditionalFormatting>
  <conditionalFormatting sqref="D97:D108 F97:F108">
    <cfRule type="cellIs" dxfId="1093" priority="971" stopIfTrue="1" operator="lessThan">
      <formula>$H$3</formula>
    </cfRule>
    <cfRule type="cellIs" dxfId="1092" priority="973" stopIfTrue="1" operator="equal">
      <formula>$H$3</formula>
    </cfRule>
  </conditionalFormatting>
  <conditionalFormatting sqref="D111:D119">
    <cfRule type="cellIs" dxfId="1091" priority="488" stopIfTrue="1" operator="lessThan">
      <formula>$H$3</formula>
    </cfRule>
  </conditionalFormatting>
  <conditionalFormatting sqref="D119">
    <cfRule type="cellIs" dxfId="1090" priority="484" stopIfTrue="1" operator="equal">
      <formula>$H$3</formula>
    </cfRule>
  </conditionalFormatting>
  <conditionalFormatting sqref="D119:D120">
    <cfRule type="cellIs" dxfId="1089" priority="476" stopIfTrue="1" operator="equal">
      <formula>$H$3</formula>
    </cfRule>
    <cfRule type="cellIs" dxfId="1088" priority="480" stopIfTrue="1" operator="lessThan">
      <formula>$H$3</formula>
    </cfRule>
  </conditionalFormatting>
  <conditionalFormatting sqref="D120">
    <cfRule type="cellIs" dxfId="1087" priority="472" stopIfTrue="1" operator="lessThan">
      <formula>$H$3</formula>
    </cfRule>
    <cfRule type="cellIs" dxfId="1086" priority="468" stopIfTrue="1" operator="equal">
      <formula>$H$3</formula>
    </cfRule>
  </conditionalFormatting>
  <conditionalFormatting sqref="D120:D125">
    <cfRule type="cellIs" dxfId="1085" priority="9" stopIfTrue="1" operator="lessThan">
      <formula>$H$3</formula>
    </cfRule>
    <cfRule type="cellIs" dxfId="1084" priority="8" stopIfTrue="1" operator="equal">
      <formula>$H$3</formula>
    </cfRule>
  </conditionalFormatting>
  <conditionalFormatting sqref="D128:D143">
    <cfRule type="cellIs" dxfId="1083" priority="343" stopIfTrue="1" operator="equal">
      <formula>$H$3</formula>
    </cfRule>
    <cfRule type="cellIs" dxfId="1082" priority="344" stopIfTrue="1" operator="lessThan">
      <formula>$H$3</formula>
    </cfRule>
  </conditionalFormatting>
  <conditionalFormatting sqref="D19:E19 D27:E27">
    <cfRule type="expression" dxfId="1081" priority="85292">
      <formula>AND($D279=$H$3,$D279&lt;&gt;"")</formula>
    </cfRule>
    <cfRule type="expression" dxfId="1080" priority="85291">
      <formula>AND($D279&lt;$H$3,$D279&lt;&gt;"")</formula>
    </cfRule>
  </conditionalFormatting>
  <conditionalFormatting sqref="D51:E51">
    <cfRule type="expression" dxfId="1079" priority="85296">
      <formula>AND($D255=$H$3,$D255&lt;&gt;"")</formula>
    </cfRule>
    <cfRule type="expression" dxfId="1078" priority="85295">
      <formula>AND($D255&lt;$H$3,$D255&lt;&gt;"")</formula>
    </cfRule>
  </conditionalFormatting>
  <conditionalFormatting sqref="D19:F20">
    <cfRule type="cellIs" dxfId="1077" priority="1051" stopIfTrue="1" operator="lessThan">
      <formula>$H$3</formula>
    </cfRule>
  </conditionalFormatting>
  <conditionalFormatting sqref="D27:F28">
    <cfRule type="cellIs" dxfId="1076" priority="993" stopIfTrue="1" operator="lessThan">
      <formula>$H$3</formula>
    </cfRule>
  </conditionalFormatting>
  <conditionalFormatting sqref="D51:F52">
    <cfRule type="cellIs" dxfId="1075" priority="745" stopIfTrue="1" operator="lessThan">
      <formula>$H$3</formula>
    </cfRule>
  </conditionalFormatting>
  <conditionalFormatting sqref="E4:E18 G4:G18 E32:E45 G32:G45">
    <cfRule type="expression" dxfId="1074" priority="2008" stopIfTrue="1">
      <formula>$B4=$H$3</formula>
    </cfRule>
  </conditionalFormatting>
  <conditionalFormatting sqref="E4:E18 G4:G18">
    <cfRule type="expression" dxfId="1073" priority="2007" stopIfTrue="1">
      <formula>D4&lt;$H$3</formula>
    </cfRule>
  </conditionalFormatting>
  <conditionalFormatting sqref="E19 E27">
    <cfRule type="expression" dxfId="1072" priority="85297" stopIfTrue="1">
      <formula>$D279=$H$3</formula>
    </cfRule>
  </conditionalFormatting>
  <conditionalFormatting sqref="E21:E24 C21:C24 C62:C67 E63:E67 G63:G67 C70:C71 E70:E71 G70:G71 E73:G75 G76:G88 E89:G93 G97:G107 C97:C108 E97:E108 C111:C118 G111:G118 G120 E76:E88 E94:F94">
    <cfRule type="expression" dxfId="1071" priority="1015" stopIfTrue="1">
      <formula>$F21=$H$3</formula>
    </cfRule>
  </conditionalFormatting>
  <conditionalFormatting sqref="E21:E24">
    <cfRule type="expression" dxfId="1070" priority="1013" stopIfTrue="1">
      <formula>D21&lt;$H$3</formula>
    </cfRule>
    <cfRule type="expression" dxfId="1069" priority="1014" stopIfTrue="1">
      <formula>$B21=$H$3</formula>
    </cfRule>
  </conditionalFormatting>
  <conditionalFormatting sqref="E32:E33 G32:G33 C32:C33">
    <cfRule type="expression" dxfId="1068" priority="907" stopIfTrue="1">
      <formula>$F32=$H$3</formula>
    </cfRule>
  </conditionalFormatting>
  <conditionalFormatting sqref="E32:E45 G32:G45 C35:C41 C43:C45 C111:C118">
    <cfRule type="expression" dxfId="1067" priority="759" stopIfTrue="1">
      <formula>B32&lt;$H$3</formula>
    </cfRule>
  </conditionalFormatting>
  <conditionalFormatting sqref="E47:E49 G47:G49">
    <cfRule type="expression" dxfId="1066" priority="659" stopIfTrue="1">
      <formula>$B47=$H$3</formula>
    </cfRule>
  </conditionalFormatting>
  <conditionalFormatting sqref="E51">
    <cfRule type="expression" dxfId="1065" priority="85299" stopIfTrue="1">
      <formula>$D255=$H$3</formula>
    </cfRule>
  </conditionalFormatting>
  <conditionalFormatting sqref="E53:E61">
    <cfRule type="expression" dxfId="1064" priority="600" stopIfTrue="1">
      <formula>$F53=$H$3</formula>
    </cfRule>
    <cfRule type="expression" dxfId="1063" priority="588" stopIfTrue="1">
      <formula>D53&lt;$H$3</formula>
    </cfRule>
  </conditionalFormatting>
  <conditionalFormatting sqref="E57:E61">
    <cfRule type="expression" dxfId="1062" priority="587" stopIfTrue="1">
      <formula>$F57=$H$3</formula>
    </cfRule>
    <cfRule type="expression" dxfId="1061" priority="454" stopIfTrue="1">
      <formula>D57&lt;$H$3</formula>
    </cfRule>
  </conditionalFormatting>
  <conditionalFormatting sqref="E70:E71 G70:G71">
    <cfRule type="expression" dxfId="1060" priority="1305" stopIfTrue="1">
      <formula>D70&lt;$H$3</formula>
    </cfRule>
  </conditionalFormatting>
  <conditionalFormatting sqref="E73:E94">
    <cfRule type="expression" dxfId="1059" priority="963" stopIfTrue="1">
      <formula>D73&lt;$H$3</formula>
    </cfRule>
    <cfRule type="expression" dxfId="1058" priority="962" stopIfTrue="1">
      <formula>$B73=$H$3</formula>
    </cfRule>
  </conditionalFormatting>
  <conditionalFormatting sqref="E97:E108">
    <cfRule type="expression" dxfId="1057" priority="829" stopIfTrue="1">
      <formula>D97&lt;$H$3</formula>
    </cfRule>
  </conditionalFormatting>
  <conditionalFormatting sqref="E111:E118">
    <cfRule type="expression" dxfId="1056" priority="135" stopIfTrue="1">
      <formula>$B111=$H$3</formula>
    </cfRule>
    <cfRule type="expression" dxfId="1055" priority="134" stopIfTrue="1">
      <formula>$F111=$H$3</formula>
    </cfRule>
  </conditionalFormatting>
  <conditionalFormatting sqref="E111:E120">
    <cfRule type="expression" dxfId="1054" priority="139" stopIfTrue="1">
      <formula>D111&lt;$H$3</formula>
    </cfRule>
  </conditionalFormatting>
  <conditionalFormatting sqref="E120 E35 E43 E5">
    <cfRule type="expression" dxfId="1053" priority="1509" stopIfTrue="1">
      <formula>$D5=$H$3</formula>
    </cfRule>
  </conditionalFormatting>
  <conditionalFormatting sqref="E121">
    <cfRule type="expression" dxfId="1052" priority="1" stopIfTrue="1">
      <formula>D121&lt;$H$3</formula>
    </cfRule>
    <cfRule type="expression" dxfId="1051" priority="2" stopIfTrue="1">
      <formula>$F121=$H$3</formula>
    </cfRule>
  </conditionalFormatting>
  <conditionalFormatting sqref="E121:E125">
    <cfRule type="expression" dxfId="1050" priority="3" stopIfTrue="1">
      <formula>$B121=$H$3</formula>
    </cfRule>
  </conditionalFormatting>
  <conditionalFormatting sqref="E122:E125">
    <cfRule type="expression" dxfId="1049" priority="19" stopIfTrue="1">
      <formula>D122&lt;$H$3</formula>
    </cfRule>
  </conditionalFormatting>
  <conditionalFormatting sqref="E128:E138 G128:G138 C128:C143">
    <cfRule type="expression" dxfId="1048" priority="613" stopIfTrue="1">
      <formula>$B128=$H$3</formula>
    </cfRule>
    <cfRule type="expression" dxfId="1047" priority="611" stopIfTrue="1">
      <formula>B128&lt;$H$3</formula>
    </cfRule>
    <cfRule type="expression" dxfId="1046" priority="612" stopIfTrue="1">
      <formula>$F128=$H$3</formula>
    </cfRule>
  </conditionalFormatting>
  <conditionalFormatting sqref="E139:E143">
    <cfRule type="expression" dxfId="1045" priority="346" stopIfTrue="1">
      <formula>$B139=$H$3</formula>
    </cfRule>
    <cfRule type="expression" dxfId="1044" priority="85329" stopIfTrue="1">
      <formula>#REF!&lt;$H$3</formula>
    </cfRule>
    <cfRule type="expression" dxfId="1043" priority="345" stopIfTrue="1">
      <formula>$F139=$H$3</formula>
    </cfRule>
  </conditionalFormatting>
  <conditionalFormatting sqref="E122:G125 F121">
    <cfRule type="expression" dxfId="1042" priority="20" stopIfTrue="1">
      <formula>$F121=$H$3</formula>
    </cfRule>
  </conditionalFormatting>
  <conditionalFormatting sqref="F4:F5">
    <cfRule type="cellIs" dxfId="1041" priority="1219" stopIfTrue="1" operator="equal">
      <formula>$H$3</formula>
    </cfRule>
    <cfRule type="cellIs" dxfId="1040" priority="1220" stopIfTrue="1" operator="lessThan">
      <formula>$H$3</formula>
    </cfRule>
  </conditionalFormatting>
  <conditionalFormatting sqref="F9:F28 B6:B8">
    <cfRule type="cellIs" dxfId="1039" priority="1151" stopIfTrue="1" operator="equal">
      <formula>$H$3</formula>
    </cfRule>
  </conditionalFormatting>
  <conditionalFormatting sqref="F21:F26">
    <cfRule type="cellIs" dxfId="1038" priority="1035" stopIfTrue="1" operator="lessThan">
      <formula>$H$3</formula>
    </cfRule>
  </conditionalFormatting>
  <conditionalFormatting sqref="F29:F30">
    <cfRule type="cellIs" dxfId="1037" priority="958" stopIfTrue="1" operator="equal">
      <formula>$H$3</formula>
    </cfRule>
    <cfRule type="cellIs" dxfId="1036" priority="959" stopIfTrue="1" operator="lessThan">
      <formula>$H$3</formula>
    </cfRule>
  </conditionalFormatting>
  <conditionalFormatting sqref="F34:F35">
    <cfRule type="cellIs" dxfId="1035" priority="944" stopIfTrue="1" operator="equal">
      <formula>$H$3</formula>
    </cfRule>
    <cfRule type="cellIs" dxfId="1034" priority="945" stopIfTrue="1" operator="lessThan">
      <formula>$H$3</formula>
    </cfRule>
  </conditionalFormatting>
  <conditionalFormatting sqref="F34:F40">
    <cfRule type="cellIs" dxfId="1033" priority="946" stopIfTrue="1" operator="equal">
      <formula>$H$3</formula>
    </cfRule>
    <cfRule type="cellIs" dxfId="1032" priority="947" stopIfTrue="1" operator="lessThan">
      <formula>$H$3</formula>
    </cfRule>
  </conditionalFormatting>
  <conditionalFormatting sqref="F35">
    <cfRule type="cellIs" dxfId="1031" priority="942" stopIfTrue="1" operator="lessThan">
      <formula>$H$3</formula>
    </cfRule>
    <cfRule type="cellIs" dxfId="1030" priority="940" stopIfTrue="1" operator="equal">
      <formula>$H$3</formula>
    </cfRule>
  </conditionalFormatting>
  <conditionalFormatting sqref="F42">
    <cfRule type="cellIs" dxfId="1029" priority="803" stopIfTrue="1" operator="lessThan">
      <formula>$H$3</formula>
    </cfRule>
    <cfRule type="cellIs" dxfId="1028" priority="802" stopIfTrue="1" operator="equal">
      <formula>$H$3</formula>
    </cfRule>
  </conditionalFormatting>
  <conditionalFormatting sqref="F42:F43">
    <cfRule type="cellIs" dxfId="1027" priority="801" stopIfTrue="1" operator="lessThan">
      <formula>$H$3</formula>
    </cfRule>
    <cfRule type="cellIs" dxfId="1026" priority="800" stopIfTrue="1" operator="equal">
      <formula>$H$3</formula>
    </cfRule>
  </conditionalFormatting>
  <conditionalFormatting sqref="F43">
    <cfRule type="cellIs" dxfId="1025" priority="798" stopIfTrue="1" operator="lessThan">
      <formula>$H$3</formula>
    </cfRule>
    <cfRule type="cellIs" dxfId="1024" priority="796" stopIfTrue="1" operator="equal">
      <formula>$H$3</formula>
    </cfRule>
    <cfRule type="cellIs" dxfId="1023" priority="790" stopIfTrue="1" operator="lessThan">
      <formula>$H$3</formula>
    </cfRule>
  </conditionalFormatting>
  <conditionalFormatting sqref="F44:F45">
    <cfRule type="cellIs" dxfId="1022" priority="778" stopIfTrue="1" operator="lessThan">
      <formula>$H$3</formula>
    </cfRule>
  </conditionalFormatting>
  <conditionalFormatting sqref="F47">
    <cfRule type="cellIs" dxfId="1021" priority="654" stopIfTrue="1" operator="lessThan">
      <formula>$H$3</formula>
    </cfRule>
  </conditionalFormatting>
  <conditionalFormatting sqref="F48:F50">
    <cfRule type="cellIs" dxfId="1020" priority="949" stopIfTrue="1" operator="equal">
      <formula>$H$3</formula>
    </cfRule>
    <cfRule type="cellIs" dxfId="1019" priority="775" stopIfTrue="1" operator="lessThan">
      <formula>$H$3</formula>
    </cfRule>
  </conditionalFormatting>
  <conditionalFormatting sqref="F70:F71">
    <cfRule type="cellIs" dxfId="1018" priority="1320" stopIfTrue="1" operator="equal">
      <formula>$H$3</formula>
    </cfRule>
    <cfRule type="cellIs" dxfId="1017" priority="1321" stopIfTrue="1" operator="lessThan">
      <formula>$H$3</formula>
    </cfRule>
  </conditionalFormatting>
  <conditionalFormatting sqref="F73:F75">
    <cfRule type="cellIs" dxfId="1016" priority="1812" stopIfTrue="1" operator="equal">
      <formula>$H$3</formula>
    </cfRule>
    <cfRule type="cellIs" dxfId="1015" priority="1813" stopIfTrue="1" operator="lessThan">
      <formula>$H$3</formula>
    </cfRule>
  </conditionalFormatting>
  <conditionalFormatting sqref="F73:F88 D73:D93">
    <cfRule type="cellIs" dxfId="1014" priority="1300" stopIfTrue="1" operator="lessThan">
      <formula>$H$3</formula>
    </cfRule>
  </conditionalFormatting>
  <conditionalFormatting sqref="F73:F88">
    <cfRule type="cellIs" dxfId="1013" priority="1299" stopIfTrue="1" operator="equal">
      <formula>$H$3</formula>
    </cfRule>
  </conditionalFormatting>
  <conditionalFormatting sqref="F76:F94">
    <cfRule type="cellIs" dxfId="1012" priority="1183" stopIfTrue="1" operator="equal">
      <formula>$H$3</formula>
    </cfRule>
  </conditionalFormatting>
  <conditionalFormatting sqref="F89:F94">
    <cfRule type="cellIs" dxfId="1011" priority="1102" stopIfTrue="1" operator="equal">
      <formula>$H$3</formula>
    </cfRule>
    <cfRule type="cellIs" dxfId="1010" priority="1103" stopIfTrue="1" operator="lessThan">
      <formula>$H$3</formula>
    </cfRule>
  </conditionalFormatting>
  <conditionalFormatting sqref="F111:F118 D111:D118">
    <cfRule type="cellIs" dxfId="1009" priority="813" stopIfTrue="1" operator="equal">
      <formula>$H$3</formula>
    </cfRule>
  </conditionalFormatting>
  <conditionalFormatting sqref="F111:F119">
    <cfRule type="cellIs" dxfId="1008" priority="489" stopIfTrue="1" operator="lessThan">
      <formula>$H$3</formula>
    </cfRule>
  </conditionalFormatting>
  <conditionalFormatting sqref="F119">
    <cfRule type="cellIs" dxfId="1007" priority="487" stopIfTrue="1" operator="equal">
      <formula>$H$3</formula>
    </cfRule>
    <cfRule type="cellIs" dxfId="1006" priority="483" stopIfTrue="1" operator="lessThan">
      <formula>$H$3</formula>
    </cfRule>
    <cfRule type="cellIs" dxfId="1005" priority="482" stopIfTrue="1" operator="equal">
      <formula>$H$3</formula>
    </cfRule>
  </conditionalFormatting>
  <conditionalFormatting sqref="F119:F120">
    <cfRule type="cellIs" dxfId="1004" priority="481" stopIfTrue="1" operator="lessThan">
      <formula>$H$3</formula>
    </cfRule>
    <cfRule type="cellIs" dxfId="1003" priority="479" stopIfTrue="1" operator="equal">
      <formula>$H$3</formula>
    </cfRule>
  </conditionalFormatting>
  <conditionalFormatting sqref="F120">
    <cfRule type="cellIs" dxfId="1002" priority="471" stopIfTrue="1" operator="lessThan">
      <formula>$H$3</formula>
    </cfRule>
    <cfRule type="cellIs" dxfId="1001" priority="469" stopIfTrue="1" operator="equal">
      <formula>$H$3</formula>
    </cfRule>
    <cfRule type="cellIs" dxfId="1000" priority="473" stopIfTrue="1" operator="equal">
      <formula>$H$3</formula>
    </cfRule>
    <cfRule type="cellIs" dxfId="999" priority="474" stopIfTrue="1" operator="lessThan">
      <formula>$H$3</formula>
    </cfRule>
  </conditionalFormatting>
  <conditionalFormatting sqref="F120:F125">
    <cfRule type="cellIs" dxfId="998" priority="13" stopIfTrue="1" operator="equal">
      <formula>$H$3</formula>
    </cfRule>
    <cfRule type="cellIs" dxfId="997" priority="14" stopIfTrue="1" operator="lessThan">
      <formula>$H$3</formula>
    </cfRule>
  </conditionalFormatting>
  <conditionalFormatting sqref="F121:F125">
    <cfRule type="cellIs" dxfId="996" priority="12" stopIfTrue="1" operator="lessThan">
      <formula>$H$3</formula>
    </cfRule>
    <cfRule type="cellIs" dxfId="995" priority="7" stopIfTrue="1" operator="equal">
      <formula>$H$3</formula>
    </cfRule>
  </conditionalFormatting>
  <conditionalFormatting sqref="F19:G19 F27:G27">
    <cfRule type="expression" dxfId="994" priority="85314">
      <formula>AND($F279&lt;$H$3,$F279&lt;&gt;"")</formula>
    </cfRule>
    <cfRule type="expression" dxfId="993" priority="85315">
      <formula>AND($F279=$H$3,$F279&lt;&gt;"")</formula>
    </cfRule>
  </conditionalFormatting>
  <conditionalFormatting sqref="F51:G51">
    <cfRule type="expression" dxfId="992" priority="85318">
      <formula>AND($F255&lt;$H$3,$F255&lt;&gt;"")</formula>
    </cfRule>
    <cfRule type="expression" dxfId="991" priority="85319">
      <formula>AND($F255=$H$3,$F255&lt;&gt;"")</formula>
    </cfRule>
  </conditionalFormatting>
  <conditionalFormatting sqref="G5:G18 E6:E18 C6:C18 C29:C30 E29:E30 G29:G30">
    <cfRule type="expression" dxfId="990" priority="3961" stopIfTrue="1">
      <formula>$F5=$H$3</formula>
    </cfRule>
  </conditionalFormatting>
  <conditionalFormatting sqref="G19 G27">
    <cfRule type="expression" dxfId="989" priority="85320" stopIfTrue="1">
      <formula>$F279=$H$3</formula>
    </cfRule>
  </conditionalFormatting>
  <conditionalFormatting sqref="G21:G23">
    <cfRule type="expression" dxfId="988" priority="1009" stopIfTrue="1">
      <formula>$F21=$H$3</formula>
    </cfRule>
    <cfRule type="expression" dxfId="987" priority="1008" stopIfTrue="1">
      <formula>$B21=$H$3</formula>
    </cfRule>
    <cfRule type="expression" dxfId="986" priority="1007" stopIfTrue="1">
      <formula>F21&lt;$H$3</formula>
    </cfRule>
  </conditionalFormatting>
  <conditionalFormatting sqref="G51">
    <cfRule type="expression" dxfId="985" priority="85322" stopIfTrue="1">
      <formula>$F255=$H$3</formula>
    </cfRule>
  </conditionalFormatting>
  <conditionalFormatting sqref="G53:G54">
    <cfRule type="expression" dxfId="984" priority="691" stopIfTrue="1">
      <formula>F53&lt;$H$3</formula>
    </cfRule>
  </conditionalFormatting>
  <conditionalFormatting sqref="G53:G61 C53:C61 E47 G47:G48 E48:F48 E49:G50 C47:C50 G35:G41 F36:F40 C36:C41 E36:E41 G43:G45 C44:C45 E44:E45">
    <cfRule type="expression" dxfId="983" priority="717" stopIfTrue="1">
      <formula>$F35=$H$3</formula>
    </cfRule>
  </conditionalFormatting>
  <conditionalFormatting sqref="G55:G61">
    <cfRule type="expression" dxfId="982" priority="735" stopIfTrue="1">
      <formula>F55&lt;$H$3</formula>
    </cfRule>
  </conditionalFormatting>
  <conditionalFormatting sqref="G59:G61">
    <cfRule type="expression" dxfId="981" priority="190" stopIfTrue="1">
      <formula>F59&lt;$H$3</formula>
    </cfRule>
    <cfRule type="expression" dxfId="980" priority="189" stopIfTrue="1">
      <formula>$F59=$H$3</formula>
    </cfRule>
    <cfRule type="expression" dxfId="979" priority="188" stopIfTrue="1">
      <formula>F59&lt;$H$3</formula>
    </cfRule>
    <cfRule type="expression" dxfId="978" priority="449" stopIfTrue="1">
      <formula>$F59=$H$3</formula>
    </cfRule>
  </conditionalFormatting>
  <conditionalFormatting sqref="G73:G93">
    <cfRule type="expression" dxfId="977" priority="1027" stopIfTrue="1">
      <formula>F73&lt;$H$3</formula>
    </cfRule>
  </conditionalFormatting>
  <conditionalFormatting sqref="G111:G120">
    <cfRule type="expression" dxfId="976" priority="55" stopIfTrue="1">
      <formula>F111&lt;$H$3</formula>
    </cfRule>
  </conditionalFormatting>
  <conditionalFormatting sqref="G122:G125">
    <cfRule type="expression" dxfId="975" priority="17" stopIfTrue="1">
      <formula>$B122=$H$3</formula>
    </cfRule>
    <cfRule type="expression" dxfId="974" priority="18" stopIfTrue="1">
      <formula>F122&lt;$H$3</formula>
    </cfRule>
  </conditionalFormatting>
  <pageMargins left="0.7" right="0.7" top="0.75" bottom="0.75" header="0.3" footer="0.3"/>
  <pageSetup paperSize="9" scale="53" orientation="portrait"/>
  <ignoredErrors>
    <ignoredError sqref="D104 F103:F104 D102:F102 F93 D99:D100 F98:F99 D24 D92:D93 D89:F89 D88 F22:F23 D86 F86:F88 F83 F12:F13 D82 D80 F9 D76 D74 F74 F77 F112 F129 D131 F132 F57 F58:F59 F135 D135 F139 F62 D60:F60 D63:D64 B61" formula="1"/>
  </ignoredError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15"/>
  <sheetViews>
    <sheetView workbookViewId="0">
      <selection activeCell="J115" sqref="J115"/>
    </sheetView>
  </sheetViews>
  <sheetFormatPr defaultColWidth="9" defaultRowHeight="25.35" customHeight="1"/>
  <cols>
    <col min="1" max="1" width="16.5" style="1" customWidth="1"/>
    <col min="2" max="7" width="11.59765625" style="1" customWidth="1"/>
    <col min="8" max="8" width="63.69921875" style="2" customWidth="1"/>
    <col min="9" max="9" width="13.09765625" style="1" customWidth="1"/>
    <col min="10" max="16384" width="9" style="1"/>
  </cols>
  <sheetData>
    <row r="1" spans="1:14" ht="77.849999999999994" customHeight="1">
      <c r="A1" s="84"/>
      <c r="B1" s="84"/>
      <c r="C1" s="85" t="s">
        <v>0</v>
      </c>
      <c r="D1" s="86"/>
      <c r="E1" s="86"/>
      <c r="F1" s="86"/>
      <c r="G1" s="86"/>
      <c r="H1" s="86"/>
      <c r="I1" s="86"/>
    </row>
    <row r="2" spans="1:14" ht="23.1" customHeight="1">
      <c r="A2" s="87" t="s">
        <v>1</v>
      </c>
      <c r="B2" s="87"/>
      <c r="C2" s="88" t="s">
        <v>2</v>
      </c>
      <c r="D2" s="88"/>
      <c r="E2" s="88"/>
      <c r="F2" s="88"/>
      <c r="G2" s="88"/>
      <c r="H2" s="88"/>
      <c r="I2" s="88"/>
    </row>
    <row r="3" spans="1:14" ht="25.35" customHeight="1">
      <c r="A3" s="89"/>
      <c r="B3" s="89"/>
      <c r="C3" s="89"/>
      <c r="D3" s="89"/>
      <c r="E3" s="89"/>
      <c r="F3" s="89"/>
      <c r="G3" s="89"/>
      <c r="H3" s="3">
        <v>46211</v>
      </c>
      <c r="I3" s="4"/>
    </row>
    <row r="4" spans="1:14" customFormat="1" ht="24" hidden="1" customHeight="1">
      <c r="A4" s="96" t="s">
        <v>101</v>
      </c>
      <c r="B4" s="97"/>
      <c r="C4" s="97"/>
      <c r="D4" s="97"/>
      <c r="E4" s="97"/>
      <c r="F4" s="97"/>
      <c r="G4" s="97"/>
      <c r="H4" s="97"/>
      <c r="I4" s="97"/>
    </row>
    <row r="5" spans="1:14" customFormat="1" ht="24" hidden="1" customHeight="1">
      <c r="A5" s="27" t="s">
        <v>4</v>
      </c>
      <c r="B5" s="76" t="s">
        <v>5</v>
      </c>
      <c r="C5" s="77"/>
      <c r="D5" s="76" t="s">
        <v>6</v>
      </c>
      <c r="E5" s="77"/>
      <c r="F5" s="76" t="s">
        <v>7</v>
      </c>
      <c r="G5" s="77"/>
      <c r="H5" s="28" t="s">
        <v>8</v>
      </c>
      <c r="I5" s="28" t="s">
        <v>9</v>
      </c>
      <c r="N5" t="s">
        <v>30</v>
      </c>
    </row>
    <row r="6" spans="1:14" customFormat="1" ht="25.05" hidden="1" customHeight="1">
      <c r="A6" s="36" t="s">
        <v>102</v>
      </c>
      <c r="B6" s="8">
        <v>46002</v>
      </c>
      <c r="C6" s="34">
        <v>4.1666666666666699E-2</v>
      </c>
      <c r="D6" s="10">
        <v>46003</v>
      </c>
      <c r="E6" s="34">
        <v>4.1666666666666701E-3</v>
      </c>
      <c r="F6" s="8">
        <v>46003</v>
      </c>
      <c r="G6" s="11">
        <v>0.28333333333333299</v>
      </c>
      <c r="H6" s="30" t="s">
        <v>103</v>
      </c>
      <c r="I6" s="51"/>
    </row>
    <row r="7" spans="1:14" ht="25.35" hidden="1" customHeight="1">
      <c r="A7" s="52" t="s">
        <v>104</v>
      </c>
      <c r="B7" s="19"/>
      <c r="C7" s="19"/>
      <c r="D7" s="19"/>
      <c r="E7" s="19"/>
      <c r="F7" s="19"/>
      <c r="G7" s="19"/>
      <c r="H7" s="35" t="s">
        <v>105</v>
      </c>
      <c r="I7" s="13"/>
    </row>
    <row r="8" spans="1:14" ht="25.35" hidden="1" customHeight="1">
      <c r="A8" s="52" t="s">
        <v>106</v>
      </c>
      <c r="B8" s="8">
        <f>F6+1</f>
        <v>46004</v>
      </c>
      <c r="C8" s="34">
        <v>0.25</v>
      </c>
      <c r="D8" s="10">
        <f t="shared" ref="D8" si="0">B8</f>
        <v>46004</v>
      </c>
      <c r="E8" s="34">
        <v>0.5</v>
      </c>
      <c r="F8" s="8">
        <f>D8</f>
        <v>46004</v>
      </c>
      <c r="G8" s="11">
        <v>0.86666666666666703</v>
      </c>
      <c r="H8" s="35" t="s">
        <v>107</v>
      </c>
      <c r="I8" s="13"/>
    </row>
    <row r="9" spans="1:14" ht="25.35" hidden="1" customHeight="1">
      <c r="A9" s="52" t="s">
        <v>108</v>
      </c>
      <c r="B9" s="8">
        <v>46010</v>
      </c>
      <c r="C9" s="34">
        <v>0</v>
      </c>
      <c r="D9" s="10">
        <v>46014</v>
      </c>
      <c r="E9" s="34">
        <v>0.66666666666666696</v>
      </c>
      <c r="F9" s="8">
        <v>46015</v>
      </c>
      <c r="G9" s="11">
        <v>0.55486111111111103</v>
      </c>
      <c r="H9" s="35" t="s">
        <v>109</v>
      </c>
      <c r="I9" s="13"/>
    </row>
    <row r="10" spans="1:14" customFormat="1" ht="25.05" hidden="1" customHeight="1">
      <c r="A10" s="29" t="s">
        <v>110</v>
      </c>
      <c r="B10" s="8">
        <v>46019</v>
      </c>
      <c r="C10" s="34">
        <v>0.5</v>
      </c>
      <c r="D10" s="10">
        <v>46020</v>
      </c>
      <c r="E10" s="34">
        <v>0.16666666666666699</v>
      </c>
      <c r="F10" s="8">
        <v>46020</v>
      </c>
      <c r="G10" s="11">
        <v>0.5</v>
      </c>
      <c r="H10" s="30" t="s">
        <v>111</v>
      </c>
      <c r="I10" s="51"/>
    </row>
    <row r="11" spans="1:14" customFormat="1" ht="24" customHeight="1">
      <c r="A11" s="96" t="s">
        <v>471</v>
      </c>
      <c r="B11" s="97"/>
      <c r="C11" s="97"/>
      <c r="D11" s="97"/>
      <c r="E11" s="97"/>
      <c r="F11" s="97"/>
      <c r="G11" s="97"/>
      <c r="H11" s="97"/>
      <c r="I11" s="97"/>
    </row>
    <row r="12" spans="1:14" customFormat="1" ht="24" customHeight="1">
      <c r="A12" s="27" t="s">
        <v>4</v>
      </c>
      <c r="B12" s="76" t="s">
        <v>5</v>
      </c>
      <c r="C12" s="77"/>
      <c r="D12" s="76" t="s">
        <v>6</v>
      </c>
      <c r="E12" s="77"/>
      <c r="F12" s="76" t="s">
        <v>7</v>
      </c>
      <c r="G12" s="77"/>
      <c r="H12" s="28" t="s">
        <v>8</v>
      </c>
      <c r="I12" s="28" t="s">
        <v>9</v>
      </c>
      <c r="N12" t="s">
        <v>30</v>
      </c>
    </row>
    <row r="13" spans="1:14" customFormat="1" ht="25.05" hidden="1" customHeight="1">
      <c r="A13" s="36" t="s">
        <v>112</v>
      </c>
      <c r="B13" s="8">
        <v>46017</v>
      </c>
      <c r="C13" s="34">
        <v>0.79166666666666696</v>
      </c>
      <c r="D13" s="10">
        <f>B13+1</f>
        <v>46018</v>
      </c>
      <c r="E13" s="34">
        <v>0.54513888888888895</v>
      </c>
      <c r="F13" s="8">
        <f>B13+1</f>
        <v>46018</v>
      </c>
      <c r="G13" s="11">
        <v>0.90416666666666701</v>
      </c>
      <c r="H13" s="30" t="s">
        <v>103</v>
      </c>
      <c r="I13" s="51"/>
    </row>
    <row r="14" spans="1:14" ht="25.35" hidden="1" customHeight="1">
      <c r="A14" s="52" t="s">
        <v>113</v>
      </c>
      <c r="B14" s="8">
        <f>F13+1</f>
        <v>46019</v>
      </c>
      <c r="C14" s="34">
        <v>0.375</v>
      </c>
      <c r="D14" s="10">
        <f t="shared" ref="D14" si="1">B14</f>
        <v>46019</v>
      </c>
      <c r="E14" s="34">
        <v>0.70833333333333304</v>
      </c>
      <c r="F14" s="8">
        <f>B14+1</f>
        <v>46020</v>
      </c>
      <c r="G14" s="11">
        <v>0</v>
      </c>
      <c r="H14" s="35" t="s">
        <v>14</v>
      </c>
      <c r="I14" s="13"/>
    </row>
    <row r="15" spans="1:14" ht="25.35" hidden="1" customHeight="1">
      <c r="A15" s="52" t="s">
        <v>114</v>
      </c>
      <c r="B15" s="8">
        <v>46021</v>
      </c>
      <c r="C15" s="34">
        <v>0.33333333333333298</v>
      </c>
      <c r="D15" s="10">
        <f>B15+1</f>
        <v>46022</v>
      </c>
      <c r="E15" s="34">
        <v>0</v>
      </c>
      <c r="F15" s="8">
        <f>D15</f>
        <v>46022</v>
      </c>
      <c r="G15" s="11">
        <v>0.25</v>
      </c>
      <c r="H15" s="35"/>
      <c r="I15" s="13"/>
    </row>
    <row r="16" spans="1:14" ht="25.35" hidden="1" customHeight="1">
      <c r="A16" s="53" t="s">
        <v>115</v>
      </c>
      <c r="B16" s="8">
        <v>46025</v>
      </c>
      <c r="C16" s="34">
        <v>0.375</v>
      </c>
      <c r="D16" s="10">
        <f t="shared" ref="D16" si="2">B16</f>
        <v>46025</v>
      </c>
      <c r="E16" s="34">
        <v>0.45</v>
      </c>
      <c r="F16" s="8">
        <f>B16</f>
        <v>46025</v>
      </c>
      <c r="G16" s="11">
        <v>0.60416666666666696</v>
      </c>
      <c r="H16" s="35" t="s">
        <v>116</v>
      </c>
      <c r="I16" s="13"/>
    </row>
    <row r="17" spans="1:9" ht="25.35" hidden="1" customHeight="1">
      <c r="A17" s="52" t="s">
        <v>117</v>
      </c>
      <c r="B17" s="8">
        <v>46028</v>
      </c>
      <c r="C17" s="34">
        <v>0.36319444444444399</v>
      </c>
      <c r="D17" s="10">
        <f>B17+9</f>
        <v>46037</v>
      </c>
      <c r="E17" s="34">
        <v>0.35416666666666702</v>
      </c>
      <c r="F17" s="8">
        <f>D17+1</f>
        <v>46038</v>
      </c>
      <c r="G17" s="11">
        <v>0.94652777777777797</v>
      </c>
      <c r="H17" s="35" t="s">
        <v>14</v>
      </c>
      <c r="I17" s="13"/>
    </row>
    <row r="18" spans="1:9" ht="25.35" hidden="1" customHeight="1">
      <c r="A18" s="53" t="s">
        <v>118</v>
      </c>
      <c r="B18" s="8">
        <f>F17+10</f>
        <v>46048</v>
      </c>
      <c r="C18" s="34">
        <v>0.66666666666666696</v>
      </c>
      <c r="D18" s="10">
        <f>B18</f>
        <v>46048</v>
      </c>
      <c r="E18" s="34">
        <v>0.99166666666666703</v>
      </c>
      <c r="F18" s="8">
        <f>B18+1</f>
        <v>46049</v>
      </c>
      <c r="G18" s="11">
        <v>0.6875</v>
      </c>
      <c r="H18" s="35" t="s">
        <v>119</v>
      </c>
      <c r="I18" s="13"/>
    </row>
    <row r="19" spans="1:9" ht="25.35" hidden="1" customHeight="1">
      <c r="A19" s="52" t="s">
        <v>23</v>
      </c>
      <c r="B19" s="8">
        <f>F18+1</f>
        <v>46050</v>
      </c>
      <c r="C19" s="34">
        <v>0.104166666666667</v>
      </c>
      <c r="D19" s="8">
        <f>B19</f>
        <v>46050</v>
      </c>
      <c r="E19" s="34">
        <v>0.87222222222222201</v>
      </c>
      <c r="F19" s="8">
        <f>B19+1</f>
        <v>46051</v>
      </c>
      <c r="G19" s="34">
        <v>0.26736111111111099</v>
      </c>
      <c r="H19" s="35" t="s">
        <v>120</v>
      </c>
      <c r="I19" s="13"/>
    </row>
    <row r="20" spans="1:9" ht="25.35" hidden="1" customHeight="1">
      <c r="A20" s="52" t="s">
        <v>24</v>
      </c>
      <c r="B20" s="8">
        <f>F19+1</f>
        <v>46052</v>
      </c>
      <c r="C20" s="34">
        <v>0.60416666666666696</v>
      </c>
      <c r="D20" s="8">
        <f>B20+1</f>
        <v>46053</v>
      </c>
      <c r="E20" s="34">
        <v>0.62083333333333302</v>
      </c>
      <c r="F20" s="8">
        <f>D20</f>
        <v>46053</v>
      </c>
      <c r="G20" s="34">
        <v>0.95</v>
      </c>
      <c r="H20" s="30" t="s">
        <v>14</v>
      </c>
      <c r="I20" s="13"/>
    </row>
    <row r="21" spans="1:9" ht="25.35" hidden="1" customHeight="1">
      <c r="A21" s="52" t="s">
        <v>121</v>
      </c>
      <c r="B21" s="8">
        <f>F20+3</f>
        <v>46056</v>
      </c>
      <c r="C21" s="34">
        <v>0.375</v>
      </c>
      <c r="D21" s="8">
        <f t="shared" ref="D21" si="3">B21</f>
        <v>46056</v>
      </c>
      <c r="E21" s="18">
        <v>0.50833333333333297</v>
      </c>
      <c r="F21" s="8">
        <f>D21</f>
        <v>46056</v>
      </c>
      <c r="G21" s="11">
        <v>0.85833333333333295</v>
      </c>
      <c r="H21" s="35"/>
      <c r="I21" s="13"/>
    </row>
    <row r="22" spans="1:9" ht="25.35" hidden="1" customHeight="1">
      <c r="A22" s="52" t="s">
        <v>122</v>
      </c>
      <c r="B22" s="8">
        <f>F21+3</f>
        <v>46059</v>
      </c>
      <c r="C22" s="34">
        <v>0.42638888888888898</v>
      </c>
      <c r="D22" s="8">
        <f>B22+6</f>
        <v>46065</v>
      </c>
      <c r="E22" s="9">
        <v>0.27916666666666701</v>
      </c>
      <c r="F22" s="8">
        <f>D22+3</f>
        <v>46068</v>
      </c>
      <c r="G22" s="11">
        <v>2.0833333333333301E-2</v>
      </c>
      <c r="H22" s="30" t="s">
        <v>123</v>
      </c>
      <c r="I22" s="13"/>
    </row>
    <row r="23" spans="1:9" ht="25.35" hidden="1" customHeight="1">
      <c r="A23" s="52" t="s">
        <v>124</v>
      </c>
      <c r="B23" s="8">
        <f>F22+5</f>
        <v>46073</v>
      </c>
      <c r="C23" s="18">
        <v>0.358333333333333</v>
      </c>
      <c r="D23" s="8">
        <f>B23+1</f>
        <v>46074</v>
      </c>
      <c r="E23" s="9">
        <v>0.4375</v>
      </c>
      <c r="F23" s="8">
        <f>D23</f>
        <v>46074</v>
      </c>
      <c r="G23" s="11">
        <v>0.95</v>
      </c>
      <c r="H23" s="30" t="s">
        <v>14</v>
      </c>
      <c r="I23" s="13"/>
    </row>
    <row r="24" spans="1:9" ht="25.35" hidden="1" customHeight="1">
      <c r="A24" s="52" t="s">
        <v>125</v>
      </c>
      <c r="B24" s="8">
        <f>F23+1</f>
        <v>46075</v>
      </c>
      <c r="C24" s="18">
        <v>0.45833333333333298</v>
      </c>
      <c r="D24" s="8">
        <f>B24</f>
        <v>46075</v>
      </c>
      <c r="E24" s="9">
        <v>0.74166666666666703</v>
      </c>
      <c r="F24" s="8">
        <f>D24+1</f>
        <v>46076</v>
      </c>
      <c r="G24" s="11">
        <v>0.179166666666667</v>
      </c>
      <c r="H24" s="35"/>
      <c r="I24" s="13"/>
    </row>
    <row r="25" spans="1:9" ht="25.35" hidden="1" customHeight="1">
      <c r="A25" s="52" t="s">
        <v>126</v>
      </c>
      <c r="B25" s="8">
        <f>F24+1</f>
        <v>46077</v>
      </c>
      <c r="C25" s="18">
        <v>0.54166666666666696</v>
      </c>
      <c r="D25" s="8">
        <f>B25+1</f>
        <v>46078</v>
      </c>
      <c r="E25" s="9">
        <v>0.25833333333333303</v>
      </c>
      <c r="F25" s="8">
        <f>D25</f>
        <v>46078</v>
      </c>
      <c r="G25" s="11">
        <v>0.61666666666666703</v>
      </c>
      <c r="H25" s="30" t="s">
        <v>14</v>
      </c>
      <c r="I25" s="13"/>
    </row>
    <row r="26" spans="1:9" ht="25.35" hidden="1" customHeight="1">
      <c r="A26" s="52" t="s">
        <v>127</v>
      </c>
      <c r="B26" s="33"/>
      <c r="C26" s="38"/>
      <c r="D26" s="33"/>
      <c r="E26" s="38"/>
      <c r="F26" s="33"/>
      <c r="G26" s="38"/>
      <c r="H26" s="35" t="s">
        <v>128</v>
      </c>
      <c r="I26" s="13"/>
    </row>
    <row r="27" spans="1:9" ht="25.35" hidden="1" customHeight="1">
      <c r="A27" s="52" t="s">
        <v>129</v>
      </c>
      <c r="B27" s="8">
        <f>F25+4</f>
        <v>46082</v>
      </c>
      <c r="C27" s="11">
        <v>0.83333333333333304</v>
      </c>
      <c r="D27" s="8">
        <f>B27+3</f>
        <v>46085</v>
      </c>
      <c r="E27" s="9">
        <v>0.95416666666666705</v>
      </c>
      <c r="F27" s="8">
        <f>D27+2</f>
        <v>46087</v>
      </c>
      <c r="G27" s="11">
        <v>0.69166666666666698</v>
      </c>
      <c r="H27" s="30" t="s">
        <v>14</v>
      </c>
      <c r="I27" s="13"/>
    </row>
    <row r="28" spans="1:9" ht="25.35" hidden="1" customHeight="1">
      <c r="A28" s="53" t="s">
        <v>130</v>
      </c>
      <c r="B28" s="8">
        <f>F27+7</f>
        <v>46094</v>
      </c>
      <c r="C28" s="11">
        <v>0.83333333333333304</v>
      </c>
      <c r="D28" s="8">
        <f>B28+1</f>
        <v>46095</v>
      </c>
      <c r="E28" s="9">
        <v>0.5</v>
      </c>
      <c r="F28" s="8">
        <f>D28</f>
        <v>46095</v>
      </c>
      <c r="G28" s="11">
        <v>0.91666666666666696</v>
      </c>
      <c r="H28" s="30" t="s">
        <v>131</v>
      </c>
      <c r="I28" s="13"/>
    </row>
    <row r="29" spans="1:9" ht="25.35" hidden="1" customHeight="1">
      <c r="A29" s="52" t="s">
        <v>132</v>
      </c>
      <c r="B29" s="8">
        <f>F28+1</f>
        <v>46096</v>
      </c>
      <c r="C29" s="11">
        <v>0.5</v>
      </c>
      <c r="D29" s="8">
        <f>B29+1</f>
        <v>46097</v>
      </c>
      <c r="E29" s="9">
        <v>0.34583333333333299</v>
      </c>
      <c r="F29" s="8">
        <f>D29</f>
        <v>46097</v>
      </c>
      <c r="G29" s="11">
        <v>0.66666666666666696</v>
      </c>
      <c r="H29" s="30" t="s">
        <v>14</v>
      </c>
      <c r="I29" s="13"/>
    </row>
    <row r="30" spans="1:9" ht="25.35" hidden="1" customHeight="1">
      <c r="A30" s="52" t="s">
        <v>133</v>
      </c>
      <c r="B30" s="8">
        <f>F29+1</f>
        <v>46098</v>
      </c>
      <c r="C30" s="11">
        <v>0.91666666666666696</v>
      </c>
      <c r="D30" s="8">
        <f>B30+1</f>
        <v>46099</v>
      </c>
      <c r="E30" s="9">
        <v>0.72916666666666696</v>
      </c>
      <c r="F30" s="8">
        <f t="shared" ref="F30:F32" si="4">D30+1</f>
        <v>46100</v>
      </c>
      <c r="G30" s="11">
        <v>0.1</v>
      </c>
      <c r="H30" s="30"/>
      <c r="I30" s="13"/>
    </row>
    <row r="31" spans="1:9" ht="25.35" hidden="1" customHeight="1">
      <c r="A31" s="52" t="s">
        <v>134</v>
      </c>
      <c r="B31" s="8">
        <f>F30+2</f>
        <v>46102</v>
      </c>
      <c r="C31" s="11">
        <v>0.25</v>
      </c>
      <c r="D31" s="8">
        <f t="shared" ref="D31:D36" si="5">B31</f>
        <v>46102</v>
      </c>
      <c r="E31" s="9">
        <v>0.75</v>
      </c>
      <c r="F31" s="8">
        <f t="shared" si="4"/>
        <v>46103</v>
      </c>
      <c r="G31" s="11">
        <v>0.16666666666666699</v>
      </c>
      <c r="H31" s="30"/>
      <c r="I31" s="13"/>
    </row>
    <row r="32" spans="1:9" ht="25.35" hidden="1" customHeight="1">
      <c r="A32" s="52" t="s">
        <v>135</v>
      </c>
      <c r="B32" s="8">
        <f>F31+2</f>
        <v>46105</v>
      </c>
      <c r="C32" s="11">
        <v>0.70833333333333304</v>
      </c>
      <c r="D32" s="8">
        <f>B32+1</f>
        <v>46106</v>
      </c>
      <c r="E32" s="9">
        <v>0.38750000000000001</v>
      </c>
      <c r="F32" s="8">
        <f t="shared" si="4"/>
        <v>46107</v>
      </c>
      <c r="G32" s="11">
        <v>0.69583333333333297</v>
      </c>
      <c r="H32" s="30" t="s">
        <v>14</v>
      </c>
      <c r="I32" s="13"/>
    </row>
    <row r="33" spans="1:9" ht="25.35" hidden="1" customHeight="1">
      <c r="A33" s="52" t="s">
        <v>136</v>
      </c>
      <c r="B33" s="8">
        <f>F32+5</f>
        <v>46112</v>
      </c>
      <c r="C33" s="11">
        <v>0.29166666666666702</v>
      </c>
      <c r="D33" s="8">
        <f t="shared" si="5"/>
        <v>46112</v>
      </c>
      <c r="E33" s="9">
        <v>0.44444444444444398</v>
      </c>
      <c r="F33" s="8">
        <f>D33</f>
        <v>46112</v>
      </c>
      <c r="G33" s="11">
        <v>0.86250000000000004</v>
      </c>
      <c r="H33" s="30"/>
      <c r="I33" s="13"/>
    </row>
    <row r="34" spans="1:9" ht="25.35" hidden="1" customHeight="1">
      <c r="A34" s="52" t="s">
        <v>49</v>
      </c>
      <c r="B34" s="8">
        <f>F33+1</f>
        <v>46113</v>
      </c>
      <c r="C34" s="11">
        <v>0.33333333333333298</v>
      </c>
      <c r="D34" s="10">
        <v>46116</v>
      </c>
      <c r="E34" s="11">
        <v>0.59583333333333299</v>
      </c>
      <c r="F34" s="10">
        <v>46116</v>
      </c>
      <c r="G34" s="11">
        <v>0.97083333333333299</v>
      </c>
      <c r="H34" s="30" t="s">
        <v>137</v>
      </c>
      <c r="I34" s="13"/>
    </row>
    <row r="35" spans="1:9" ht="25.35" hidden="1" customHeight="1">
      <c r="A35" s="52" t="s">
        <v>51</v>
      </c>
      <c r="B35" s="8">
        <f>F34+2</f>
        <v>46118</v>
      </c>
      <c r="C35" s="11">
        <v>0.29166666666666702</v>
      </c>
      <c r="D35" s="10">
        <f>B35+1</f>
        <v>46119</v>
      </c>
      <c r="E35" s="11">
        <v>0.6875</v>
      </c>
      <c r="F35" s="10">
        <f>D35</f>
        <v>46119</v>
      </c>
      <c r="G35" s="11">
        <v>0.99583333333333302</v>
      </c>
      <c r="H35" s="35" t="s">
        <v>14</v>
      </c>
      <c r="I35" s="13"/>
    </row>
    <row r="36" spans="1:9" ht="25.35" hidden="1" customHeight="1">
      <c r="A36" s="52" t="s">
        <v>138</v>
      </c>
      <c r="B36" s="8">
        <f>F35+3</f>
        <v>46122</v>
      </c>
      <c r="C36" s="11">
        <v>0.5</v>
      </c>
      <c r="D36" s="10">
        <f t="shared" si="5"/>
        <v>46122</v>
      </c>
      <c r="E36" s="11">
        <v>0.65833333333333299</v>
      </c>
      <c r="F36" s="10">
        <f>D36+1</f>
        <v>46123</v>
      </c>
      <c r="G36" s="11">
        <v>0.1</v>
      </c>
      <c r="H36" s="30" t="s">
        <v>311</v>
      </c>
      <c r="I36" s="13"/>
    </row>
    <row r="37" spans="1:9" ht="25.35" hidden="1" customHeight="1">
      <c r="A37" s="52" t="s">
        <v>139</v>
      </c>
      <c r="B37" s="8">
        <f>F36+2</f>
        <v>46125</v>
      </c>
      <c r="C37" s="11">
        <v>0.5</v>
      </c>
      <c r="D37" s="10">
        <f>B37+1</f>
        <v>46126</v>
      </c>
      <c r="E37" s="11">
        <v>0.23333333333333334</v>
      </c>
      <c r="F37" s="10">
        <f>D37+2</f>
        <v>46128</v>
      </c>
      <c r="G37" s="11">
        <v>0.1076388888888889</v>
      </c>
      <c r="H37" s="30"/>
      <c r="I37" s="13"/>
    </row>
    <row r="38" spans="1:9" ht="25.35" hidden="1" customHeight="1">
      <c r="A38" s="53" t="s">
        <v>140</v>
      </c>
      <c r="B38" s="8">
        <f>F37+5</f>
        <v>46133</v>
      </c>
      <c r="C38" s="11">
        <v>0.41666666666666669</v>
      </c>
      <c r="D38" s="10">
        <f>B38+1</f>
        <v>46134</v>
      </c>
      <c r="E38" s="11">
        <v>0.16666666666666666</v>
      </c>
      <c r="F38" s="10">
        <f>D38</f>
        <v>46134</v>
      </c>
      <c r="G38" s="11">
        <v>0.83333333333333337</v>
      </c>
      <c r="H38" s="30" t="s">
        <v>312</v>
      </c>
      <c r="I38" s="13"/>
    </row>
    <row r="39" spans="1:9" ht="25.35" hidden="1" customHeight="1">
      <c r="A39" s="53" t="s">
        <v>141</v>
      </c>
      <c r="B39" s="8">
        <f>F38+1</f>
        <v>46135</v>
      </c>
      <c r="C39" s="11">
        <v>0.25</v>
      </c>
      <c r="D39" s="10">
        <f>B39</f>
        <v>46135</v>
      </c>
      <c r="E39" s="11">
        <v>0.70833333333333337</v>
      </c>
      <c r="F39" s="10">
        <f>D39+1</f>
        <v>46136</v>
      </c>
      <c r="G39" s="11">
        <v>9.166666666666666E-2</v>
      </c>
      <c r="H39" s="30" t="s">
        <v>301</v>
      </c>
      <c r="I39" s="13"/>
    </row>
    <row r="40" spans="1:9" ht="25.35" hidden="1" customHeight="1">
      <c r="A40" s="52" t="s">
        <v>142</v>
      </c>
      <c r="B40" s="8">
        <f>F39+1</f>
        <v>46137</v>
      </c>
      <c r="C40" s="11">
        <v>0.375</v>
      </c>
      <c r="D40" s="10">
        <f>B40+1</f>
        <v>46138</v>
      </c>
      <c r="E40" s="11">
        <v>0.77500000000000002</v>
      </c>
      <c r="F40" s="10">
        <f>D40+1</f>
        <v>46139</v>
      </c>
      <c r="G40" s="11">
        <v>4.1666666666666664E-2</v>
      </c>
      <c r="H40" s="30" t="s">
        <v>301</v>
      </c>
      <c r="I40" s="13"/>
    </row>
    <row r="41" spans="1:9" ht="25.35" hidden="1" customHeight="1">
      <c r="A41" s="52" t="s">
        <v>143</v>
      </c>
      <c r="B41" s="8">
        <f>F40+2</f>
        <v>46141</v>
      </c>
      <c r="C41" s="11">
        <v>0.27083333333333331</v>
      </c>
      <c r="D41" s="10">
        <f t="shared" ref="D41:D42" si="6">B41</f>
        <v>46141</v>
      </c>
      <c r="E41" s="11">
        <v>0.47499999999999998</v>
      </c>
      <c r="F41" s="10">
        <f>D41</f>
        <v>46141</v>
      </c>
      <c r="G41" s="11">
        <v>0.97499999999999998</v>
      </c>
      <c r="H41" s="30"/>
      <c r="I41" s="13"/>
    </row>
    <row r="42" spans="1:9" ht="25.35" hidden="1" customHeight="1">
      <c r="A42" s="52" t="s">
        <v>293</v>
      </c>
      <c r="B42" s="8">
        <f>F41+3</f>
        <v>46144</v>
      </c>
      <c r="C42" s="11">
        <v>0.45833333333333331</v>
      </c>
      <c r="D42" s="10">
        <f t="shared" si="6"/>
        <v>46144</v>
      </c>
      <c r="E42" s="11">
        <v>0.60416666666666663</v>
      </c>
      <c r="F42" s="10">
        <f>D42+1</f>
        <v>46145</v>
      </c>
      <c r="G42" s="34">
        <v>0.95416666666666672</v>
      </c>
      <c r="H42" s="30"/>
      <c r="I42" s="13"/>
    </row>
    <row r="43" spans="1:9" ht="25.35" hidden="1" customHeight="1">
      <c r="A43" s="52" t="s">
        <v>299</v>
      </c>
      <c r="B43" s="8">
        <f>F42+5</f>
        <v>46150</v>
      </c>
      <c r="C43" s="11">
        <v>0.89583333333333337</v>
      </c>
      <c r="D43" s="10">
        <f>B43</f>
        <v>46150</v>
      </c>
      <c r="E43" s="11">
        <v>0.9375</v>
      </c>
      <c r="F43" s="10">
        <f>D43+1</f>
        <v>46151</v>
      </c>
      <c r="G43" s="34">
        <v>0.3125</v>
      </c>
      <c r="H43" s="30"/>
      <c r="I43" s="13"/>
    </row>
    <row r="44" spans="1:9" ht="25.35" hidden="1" customHeight="1">
      <c r="A44" s="52" t="s">
        <v>332</v>
      </c>
      <c r="B44" s="8">
        <f>F43</f>
        <v>46151</v>
      </c>
      <c r="C44" s="11">
        <v>0.79166666666666663</v>
      </c>
      <c r="D44" s="8">
        <f>B44+2</f>
        <v>46153</v>
      </c>
      <c r="E44" s="11">
        <v>0.28749999999999998</v>
      </c>
      <c r="F44" s="10">
        <f>D44</f>
        <v>46153</v>
      </c>
      <c r="G44" s="34">
        <v>0.625</v>
      </c>
      <c r="H44" s="30" t="s">
        <v>301</v>
      </c>
      <c r="I44" s="13"/>
    </row>
    <row r="45" spans="1:9" ht="25.35" hidden="1" customHeight="1">
      <c r="A45" s="52" t="s">
        <v>341</v>
      </c>
      <c r="B45" s="8">
        <f>F44+1</f>
        <v>46154</v>
      </c>
      <c r="C45" s="11">
        <v>0.95833333333333337</v>
      </c>
      <c r="D45" s="8">
        <f>B45+2</f>
        <v>46156</v>
      </c>
      <c r="E45" s="11">
        <v>0.54166666666666663</v>
      </c>
      <c r="F45" s="10">
        <f>D45</f>
        <v>46156</v>
      </c>
      <c r="G45" s="34">
        <v>0.9375</v>
      </c>
      <c r="H45" s="30" t="s">
        <v>301</v>
      </c>
      <c r="I45" s="13"/>
    </row>
    <row r="46" spans="1:9" ht="25.35" hidden="1" customHeight="1">
      <c r="A46" s="52" t="s">
        <v>343</v>
      </c>
      <c r="B46" s="8">
        <f>F45+3</f>
        <v>46159</v>
      </c>
      <c r="C46" s="11">
        <v>0.33333333333333331</v>
      </c>
      <c r="D46" s="8">
        <f>B46</f>
        <v>46159</v>
      </c>
      <c r="E46" s="11">
        <v>0.85416666666666663</v>
      </c>
      <c r="F46" s="10">
        <f>D46+1</f>
        <v>46160</v>
      </c>
      <c r="G46" s="34">
        <v>0.27500000000000002</v>
      </c>
      <c r="H46" s="30" t="s">
        <v>301</v>
      </c>
      <c r="I46" s="13"/>
    </row>
    <row r="47" spans="1:9" ht="25.35" hidden="1" customHeight="1">
      <c r="A47" s="52" t="s">
        <v>352</v>
      </c>
      <c r="B47" s="8">
        <f>F46+2</f>
        <v>46162</v>
      </c>
      <c r="C47" s="11">
        <v>0.625</v>
      </c>
      <c r="D47" s="8">
        <f>B47+9</f>
        <v>46171</v>
      </c>
      <c r="E47" s="11">
        <v>0.32083333333333336</v>
      </c>
      <c r="F47" s="10">
        <f>D47+2</f>
        <v>46173</v>
      </c>
      <c r="G47" s="34">
        <v>0.31666666666666665</v>
      </c>
      <c r="H47" s="30" t="s">
        <v>301</v>
      </c>
      <c r="I47" s="13"/>
    </row>
    <row r="48" spans="1:9" ht="25.35" hidden="1" customHeight="1">
      <c r="A48" s="52" t="s">
        <v>356</v>
      </c>
      <c r="B48" s="8">
        <f>F47+5</f>
        <v>46178</v>
      </c>
      <c r="C48" s="11">
        <v>0.25</v>
      </c>
      <c r="D48" s="8">
        <f t="shared" ref="D48" si="7">B48</f>
        <v>46178</v>
      </c>
      <c r="E48" s="11">
        <v>0.33333333333333331</v>
      </c>
      <c r="F48" s="10">
        <f>D48</f>
        <v>46178</v>
      </c>
      <c r="G48" s="34">
        <v>0.80277777777777781</v>
      </c>
      <c r="H48" s="30"/>
      <c r="I48" s="13"/>
    </row>
    <row r="49" spans="1:9" ht="25.35" hidden="1" customHeight="1">
      <c r="A49" s="52" t="s">
        <v>370</v>
      </c>
      <c r="B49" s="8">
        <f>F48+1</f>
        <v>46179</v>
      </c>
      <c r="C49" s="11">
        <v>0.20833333333333334</v>
      </c>
      <c r="D49" s="8">
        <f>B49+2</f>
        <v>46181</v>
      </c>
      <c r="E49" s="11">
        <v>0.36249999999999999</v>
      </c>
      <c r="F49" s="10">
        <f>D49</f>
        <v>46181</v>
      </c>
      <c r="G49" s="34">
        <v>0.66666666666666663</v>
      </c>
      <c r="H49" s="30" t="s">
        <v>301</v>
      </c>
      <c r="I49" s="13"/>
    </row>
    <row r="50" spans="1:9" ht="25.35" hidden="1" customHeight="1">
      <c r="A50" s="52" t="s">
        <v>372</v>
      </c>
      <c r="B50" s="8">
        <f>F49+1</f>
        <v>46182</v>
      </c>
      <c r="C50" s="11">
        <v>0.875</v>
      </c>
      <c r="D50" s="8">
        <f>B50+2</f>
        <v>46184</v>
      </c>
      <c r="E50" s="34">
        <v>0.91666666666666663</v>
      </c>
      <c r="F50" s="8">
        <f>D50+1</f>
        <v>46185</v>
      </c>
      <c r="G50" s="11">
        <v>0.32083333333333336</v>
      </c>
      <c r="H50" s="30" t="s">
        <v>14</v>
      </c>
      <c r="I50" s="13"/>
    </row>
    <row r="51" spans="1:9" ht="25.35" hidden="1" customHeight="1">
      <c r="A51" s="52" t="s">
        <v>374</v>
      </c>
      <c r="B51" s="33"/>
      <c r="C51" s="38"/>
      <c r="D51" s="33"/>
      <c r="E51" s="38"/>
      <c r="F51" s="33"/>
      <c r="G51" s="38"/>
      <c r="H51" s="30" t="s">
        <v>337</v>
      </c>
      <c r="I51" s="13"/>
    </row>
    <row r="52" spans="1:9" ht="25.35" hidden="1" customHeight="1">
      <c r="A52" s="52" t="s">
        <v>383</v>
      </c>
      <c r="B52" s="8">
        <f>F50+4</f>
        <v>46189</v>
      </c>
      <c r="C52" s="11">
        <v>0.57708333333333328</v>
      </c>
      <c r="D52" s="8">
        <f>B52+4</f>
        <v>46193</v>
      </c>
      <c r="E52" s="34">
        <v>0.75</v>
      </c>
      <c r="F52" s="8">
        <f>D52+2</f>
        <v>46195</v>
      </c>
      <c r="G52" s="11">
        <v>0.6791666666666667</v>
      </c>
      <c r="H52" s="30" t="s">
        <v>14</v>
      </c>
      <c r="I52" s="13"/>
    </row>
    <row r="53" spans="1:9" ht="25.35" customHeight="1">
      <c r="A53" s="52" t="s">
        <v>397</v>
      </c>
      <c r="B53" s="8">
        <f>F52+5</f>
        <v>46200</v>
      </c>
      <c r="C53" s="11">
        <v>0.77083333333333337</v>
      </c>
      <c r="D53" s="8">
        <f>B53</f>
        <v>46200</v>
      </c>
      <c r="E53" s="34">
        <v>0.91666666666666663</v>
      </c>
      <c r="F53" s="8">
        <f>D53+1</f>
        <v>46201</v>
      </c>
      <c r="G53" s="11">
        <v>0.20416666666666666</v>
      </c>
      <c r="H53" s="30"/>
      <c r="I53" s="13"/>
    </row>
    <row r="54" spans="1:9" ht="25.35" customHeight="1">
      <c r="A54" s="52" t="s">
        <v>417</v>
      </c>
      <c r="B54" s="8">
        <f>F53</f>
        <v>46201</v>
      </c>
      <c r="C54" s="11">
        <v>0.75</v>
      </c>
      <c r="D54" s="8">
        <f>B54+1</f>
        <v>46202</v>
      </c>
      <c r="E54" s="34">
        <v>0.94166666666666665</v>
      </c>
      <c r="F54" s="8">
        <f>D54+1</f>
        <v>46203</v>
      </c>
      <c r="G54" s="11">
        <v>0.42916666666666664</v>
      </c>
      <c r="I54" s="13"/>
    </row>
    <row r="55" spans="1:9" ht="25.35" customHeight="1">
      <c r="A55" s="52" t="s">
        <v>418</v>
      </c>
      <c r="B55" s="8">
        <f>F54+1</f>
        <v>46204</v>
      </c>
      <c r="C55" s="11">
        <v>0.70833333333333337</v>
      </c>
      <c r="D55" s="8">
        <f>B55+1</f>
        <v>46205</v>
      </c>
      <c r="E55" s="34">
        <v>0.87083333333333335</v>
      </c>
      <c r="F55" s="8">
        <f>D55+1</f>
        <v>46206</v>
      </c>
      <c r="G55" s="11">
        <v>0.15416666666666667</v>
      </c>
      <c r="H55" s="30" t="s">
        <v>14</v>
      </c>
      <c r="I55" s="13"/>
    </row>
    <row r="56" spans="1:9" ht="25.35" customHeight="1">
      <c r="A56" s="52" t="s">
        <v>438</v>
      </c>
      <c r="B56" s="8">
        <f>F55+2</f>
        <v>46208</v>
      </c>
      <c r="C56" s="11">
        <v>0.35416666666666669</v>
      </c>
      <c r="D56" s="8">
        <f>B56</f>
        <v>46208</v>
      </c>
      <c r="E56" s="34">
        <v>0.43333333333333335</v>
      </c>
      <c r="F56" s="8">
        <f>D56</f>
        <v>46208</v>
      </c>
      <c r="G56" s="11">
        <v>0.79166666666666663</v>
      </c>
      <c r="H56" s="30"/>
      <c r="I56" s="13"/>
    </row>
    <row r="57" spans="1:9" ht="25.35" customHeight="1">
      <c r="A57" s="52" t="s">
        <v>448</v>
      </c>
      <c r="B57" s="8">
        <f>F56+2</f>
        <v>46210</v>
      </c>
      <c r="C57" s="11">
        <v>0.95833333333333337</v>
      </c>
      <c r="D57" s="8">
        <f>B57+2</f>
        <v>46212</v>
      </c>
      <c r="E57" s="11">
        <v>0.95833333333333337</v>
      </c>
      <c r="F57" s="8">
        <f>D57+1</f>
        <v>46213</v>
      </c>
      <c r="G57" s="11">
        <v>0.95833333333333337</v>
      </c>
      <c r="H57" s="30" t="s">
        <v>14</v>
      </c>
      <c r="I57" s="13"/>
    </row>
    <row r="58" spans="1:9" ht="25.35" customHeight="1">
      <c r="A58" s="52" t="s">
        <v>452</v>
      </c>
      <c r="B58" s="8">
        <f>F57+5</f>
        <v>46218</v>
      </c>
      <c r="C58" s="11">
        <v>0.95833333333333337</v>
      </c>
      <c r="D58" s="8">
        <f>B58+1</f>
        <v>46219</v>
      </c>
      <c r="E58" s="11">
        <v>0</v>
      </c>
      <c r="F58" s="8">
        <f>D58</f>
        <v>46219</v>
      </c>
      <c r="G58" s="11">
        <v>0.41666666666666669</v>
      </c>
      <c r="H58" s="30"/>
      <c r="I58" s="13"/>
    </row>
    <row r="59" spans="1:9" ht="25.35" customHeight="1">
      <c r="A59" s="52" t="s">
        <v>427</v>
      </c>
      <c r="B59" s="8">
        <f>F58</f>
        <v>46219</v>
      </c>
      <c r="C59" s="11">
        <v>0.83333333333333337</v>
      </c>
      <c r="D59" s="8">
        <f>B59</f>
        <v>46219</v>
      </c>
      <c r="E59" s="11">
        <v>0.875</v>
      </c>
      <c r="F59" s="8">
        <f>D59+1</f>
        <v>46220</v>
      </c>
      <c r="G59" s="11">
        <v>0.375</v>
      </c>
      <c r="H59" s="30"/>
      <c r="I59" s="13"/>
    </row>
    <row r="60" spans="1:9" ht="25.35" customHeight="1">
      <c r="A60" s="52" t="s">
        <v>426</v>
      </c>
      <c r="B60" s="8">
        <f>F59+1</f>
        <v>46221</v>
      </c>
      <c r="C60" s="11">
        <v>0.70833333333333337</v>
      </c>
      <c r="D60" s="8">
        <f>B60+1</f>
        <v>46222</v>
      </c>
      <c r="E60" s="11">
        <v>0.125</v>
      </c>
      <c r="F60" s="8">
        <f>D60</f>
        <v>46222</v>
      </c>
      <c r="G60" s="11">
        <v>0.54166666666666663</v>
      </c>
      <c r="H60" s="30"/>
      <c r="I60" s="13"/>
    </row>
    <row r="61" spans="1:9" ht="25.35" customHeight="1">
      <c r="A61" s="52" t="s">
        <v>483</v>
      </c>
      <c r="B61" s="8">
        <f>F60+2</f>
        <v>46224</v>
      </c>
      <c r="C61" s="11">
        <v>0.70833333333333337</v>
      </c>
      <c r="D61" s="8">
        <f>B61</f>
        <v>46224</v>
      </c>
      <c r="E61" s="11">
        <v>0.75</v>
      </c>
      <c r="F61" s="8">
        <f>D61+1</f>
        <v>46225</v>
      </c>
      <c r="G61" s="11">
        <v>8.3333333333333329E-2</v>
      </c>
      <c r="H61" s="30"/>
      <c r="I61" s="13"/>
    </row>
    <row r="62" spans="1:9" ht="25.35" customHeight="1">
      <c r="A62" s="52" t="s">
        <v>491</v>
      </c>
      <c r="B62" s="8">
        <f>F61+2</f>
        <v>46227</v>
      </c>
      <c r="C62" s="11">
        <v>0.58333333333333337</v>
      </c>
      <c r="D62" s="8">
        <f>B62+1</f>
        <v>46228</v>
      </c>
      <c r="E62" s="11">
        <v>0.58333333333333337</v>
      </c>
      <c r="F62" s="8">
        <f>D62+1</f>
        <v>46229</v>
      </c>
      <c r="G62" s="11">
        <v>0.58333333333333337</v>
      </c>
      <c r="H62" s="30"/>
      <c r="I62" s="13"/>
    </row>
    <row r="63" spans="1:9" ht="25.35" customHeight="1">
      <c r="A63" s="52"/>
      <c r="B63" s="8"/>
      <c r="C63" s="11"/>
      <c r="D63" s="8"/>
      <c r="E63" s="9"/>
      <c r="F63" s="8"/>
      <c r="G63" s="11"/>
      <c r="H63" s="30"/>
      <c r="I63" s="13"/>
    </row>
    <row r="64" spans="1:9" customFormat="1" ht="24" hidden="1" customHeight="1">
      <c r="A64" s="96" t="s">
        <v>144</v>
      </c>
      <c r="B64" s="97"/>
      <c r="C64" s="97"/>
      <c r="D64" s="97"/>
      <c r="E64" s="97"/>
      <c r="F64" s="97"/>
      <c r="G64" s="97"/>
      <c r="H64" s="97"/>
      <c r="I64" s="97"/>
    </row>
    <row r="65" spans="1:14" customFormat="1" ht="24" hidden="1" customHeight="1">
      <c r="A65" s="27" t="s">
        <v>4</v>
      </c>
      <c r="B65" s="76" t="s">
        <v>5</v>
      </c>
      <c r="C65" s="77"/>
      <c r="D65" s="76" t="s">
        <v>6</v>
      </c>
      <c r="E65" s="77"/>
      <c r="F65" s="76" t="s">
        <v>7</v>
      </c>
      <c r="G65" s="77"/>
      <c r="H65" s="28" t="s">
        <v>8</v>
      </c>
      <c r="I65" s="28" t="s">
        <v>9</v>
      </c>
      <c r="N65" t="s">
        <v>30</v>
      </c>
    </row>
    <row r="66" spans="1:14" ht="25.35" hidden="1" customHeight="1">
      <c r="A66" s="52" t="s">
        <v>112</v>
      </c>
      <c r="B66" s="8">
        <v>46026</v>
      </c>
      <c r="C66" s="34">
        <v>0.45694444444444399</v>
      </c>
      <c r="D66" s="8">
        <v>46027</v>
      </c>
      <c r="E66" s="34">
        <v>0.29513888888888901</v>
      </c>
      <c r="F66" s="8">
        <f>D66</f>
        <v>46027</v>
      </c>
      <c r="G66" s="34">
        <v>0.625</v>
      </c>
      <c r="H66" s="35" t="s">
        <v>103</v>
      </c>
      <c r="I66" s="13"/>
    </row>
    <row r="67" spans="1:14" ht="25.35" hidden="1" customHeight="1">
      <c r="A67" s="52" t="s">
        <v>114</v>
      </c>
      <c r="B67" s="8">
        <f>F66+1</f>
        <v>46028</v>
      </c>
      <c r="C67" s="34">
        <v>0.66666666666666696</v>
      </c>
      <c r="D67" s="8">
        <f>B67+1</f>
        <v>46029</v>
      </c>
      <c r="E67" s="34">
        <v>0.104166666666667</v>
      </c>
      <c r="F67" s="8">
        <f>D67</f>
        <v>46029</v>
      </c>
      <c r="G67" s="34">
        <v>0.30486111111111103</v>
      </c>
      <c r="H67" s="35"/>
      <c r="I67" s="13"/>
    </row>
    <row r="68" spans="1:14" ht="25.35" hidden="1" customHeight="1">
      <c r="A68" s="52" t="s">
        <v>115</v>
      </c>
      <c r="B68" s="8">
        <v>46031</v>
      </c>
      <c r="C68" s="34">
        <v>0.20833333333333301</v>
      </c>
      <c r="D68" s="8">
        <f>B68</f>
        <v>46031</v>
      </c>
      <c r="E68" s="34">
        <v>0.46319444444444402</v>
      </c>
      <c r="F68" s="8">
        <f>D68</f>
        <v>46031</v>
      </c>
      <c r="G68" s="11">
        <v>0.69930555555555596</v>
      </c>
      <c r="H68" s="35"/>
      <c r="I68" s="13"/>
    </row>
    <row r="69" spans="1:14" ht="25.35" hidden="1" customHeight="1">
      <c r="A69" s="15" t="s">
        <v>117</v>
      </c>
      <c r="B69" s="8">
        <v>46034</v>
      </c>
      <c r="C69" s="34">
        <v>0.33333333333333298</v>
      </c>
      <c r="D69" s="8">
        <f>B69+4</f>
        <v>46038</v>
      </c>
      <c r="E69" s="34">
        <v>0.125</v>
      </c>
      <c r="F69" s="8">
        <v>46040</v>
      </c>
      <c r="G69" s="11">
        <v>1.3194444444444399E-2</v>
      </c>
      <c r="H69" s="35" t="s">
        <v>14</v>
      </c>
      <c r="I69" s="13"/>
    </row>
    <row r="70" spans="1:14" ht="25.35" hidden="1" customHeight="1">
      <c r="A70" s="15" t="s">
        <v>132</v>
      </c>
      <c r="B70" s="8">
        <f>F69+4</f>
        <v>46044</v>
      </c>
      <c r="C70" s="34">
        <v>0.75</v>
      </c>
      <c r="D70" s="8">
        <v>46046</v>
      </c>
      <c r="E70" s="34">
        <v>0.66666666666666696</v>
      </c>
      <c r="F70" s="8">
        <f t="shared" ref="F70:F73" si="8">D70+1</f>
        <v>46047</v>
      </c>
      <c r="G70" s="11">
        <v>0.27083333333333298</v>
      </c>
      <c r="H70" s="35" t="s">
        <v>14</v>
      </c>
      <c r="I70" s="13"/>
    </row>
    <row r="71" spans="1:14" ht="25.35" hidden="1" customHeight="1">
      <c r="A71" s="15" t="s">
        <v>133</v>
      </c>
      <c r="B71" s="8">
        <f>F70+1</f>
        <v>46048</v>
      </c>
      <c r="C71" s="34">
        <v>0.375</v>
      </c>
      <c r="D71" s="8">
        <f>B71+1</f>
        <v>46049</v>
      </c>
      <c r="E71" s="34">
        <v>0.72916666666666696</v>
      </c>
      <c r="F71" s="8">
        <f t="shared" si="8"/>
        <v>46050</v>
      </c>
      <c r="G71" s="11">
        <v>2.0833333333333301E-2</v>
      </c>
      <c r="H71" s="35" t="s">
        <v>14</v>
      </c>
      <c r="I71" s="13"/>
    </row>
    <row r="72" spans="1:14" ht="25.35" hidden="1" customHeight="1">
      <c r="A72" s="15" t="s">
        <v>134</v>
      </c>
      <c r="B72" s="8">
        <f>F71+1</f>
        <v>46051</v>
      </c>
      <c r="C72" s="34">
        <v>0.70833333333333304</v>
      </c>
      <c r="D72" s="8">
        <f>B72+1</f>
        <v>46052</v>
      </c>
      <c r="E72" s="34">
        <v>0</v>
      </c>
      <c r="F72" s="8">
        <f>D72</f>
        <v>46052</v>
      </c>
      <c r="G72" s="11">
        <v>0.41666666666666702</v>
      </c>
      <c r="H72" s="35"/>
      <c r="I72" s="13"/>
    </row>
    <row r="73" spans="1:14" ht="25.35" hidden="1" customHeight="1">
      <c r="A73" s="15" t="s">
        <v>135</v>
      </c>
      <c r="B73" s="8">
        <f>F72+2</f>
        <v>46054</v>
      </c>
      <c r="C73" s="34">
        <v>0.453472222222222</v>
      </c>
      <c r="D73" s="8">
        <f>B73+4</f>
        <v>46058</v>
      </c>
      <c r="E73" s="34">
        <v>0.21875</v>
      </c>
      <c r="F73" s="8">
        <f t="shared" si="8"/>
        <v>46059</v>
      </c>
      <c r="G73" s="11">
        <v>0.66666666666666696</v>
      </c>
      <c r="H73" s="35" t="s">
        <v>14</v>
      </c>
      <c r="I73" s="13"/>
    </row>
    <row r="74" spans="1:14" ht="25.35" hidden="1" customHeight="1">
      <c r="A74" s="15" t="s">
        <v>49</v>
      </c>
      <c r="B74" s="8">
        <f>F73+7</f>
        <v>46066</v>
      </c>
      <c r="C74" s="34">
        <v>0</v>
      </c>
      <c r="D74" s="8">
        <f>B74+1</f>
        <v>46067</v>
      </c>
      <c r="E74" s="34">
        <v>0.15833333333333299</v>
      </c>
      <c r="F74" s="8">
        <f>D74</f>
        <v>46067</v>
      </c>
      <c r="G74" s="11">
        <v>0.83333333333333304</v>
      </c>
      <c r="H74" s="35" t="s">
        <v>145</v>
      </c>
      <c r="I74" s="13"/>
    </row>
    <row r="75" spans="1:14" ht="25.35" hidden="1" customHeight="1">
      <c r="A75" s="15" t="s">
        <v>51</v>
      </c>
      <c r="B75" s="8">
        <f>F74+1</f>
        <v>46068</v>
      </c>
      <c r="C75" s="18">
        <v>0.91666666666666696</v>
      </c>
      <c r="D75" s="8">
        <f>B75+4</f>
        <v>46072</v>
      </c>
      <c r="E75" s="34">
        <v>0.79166666666666696</v>
      </c>
      <c r="F75" s="8">
        <f>D75+1</f>
        <v>46073</v>
      </c>
      <c r="G75" s="11">
        <v>0.14583333333333301</v>
      </c>
      <c r="H75" s="35" t="s">
        <v>14</v>
      </c>
      <c r="I75" s="13"/>
    </row>
    <row r="76" spans="1:14" ht="25.35" hidden="1" customHeight="1">
      <c r="A76" s="15" t="s">
        <v>138</v>
      </c>
      <c r="B76" s="8">
        <f>F75+1</f>
        <v>46074</v>
      </c>
      <c r="C76" s="18">
        <v>0.75</v>
      </c>
      <c r="D76" s="8">
        <f>B76</f>
        <v>46074</v>
      </c>
      <c r="E76" s="18">
        <v>0.95833333333333304</v>
      </c>
      <c r="F76" s="8">
        <f>D76+1</f>
        <v>46075</v>
      </c>
      <c r="G76" s="11">
        <v>0.15347222222222201</v>
      </c>
      <c r="H76" s="35"/>
      <c r="I76" s="13"/>
    </row>
    <row r="77" spans="1:14" ht="25.35" hidden="1" customHeight="1">
      <c r="A77" s="15" t="s">
        <v>139</v>
      </c>
      <c r="B77" s="8">
        <f>F76+2</f>
        <v>46077</v>
      </c>
      <c r="C77" s="18">
        <v>0.27638888888888902</v>
      </c>
      <c r="D77" s="8">
        <f>B77+4</f>
        <v>46081</v>
      </c>
      <c r="E77" s="18">
        <v>0.66666666666666696</v>
      </c>
      <c r="F77" s="8">
        <f>D77+2</f>
        <v>46083</v>
      </c>
      <c r="G77" s="11">
        <v>0.48819444444444399</v>
      </c>
      <c r="H77" s="35" t="s">
        <v>14</v>
      </c>
      <c r="I77" s="13"/>
    </row>
    <row r="78" spans="1:14" ht="25.35" hidden="1" customHeight="1">
      <c r="A78" s="15" t="s">
        <v>57</v>
      </c>
      <c r="B78" s="8">
        <f>F77+4</f>
        <v>46087</v>
      </c>
      <c r="C78" s="18">
        <v>0.41666666666666702</v>
      </c>
      <c r="D78" s="8">
        <f>B78+1</f>
        <v>46088</v>
      </c>
      <c r="E78" s="18">
        <v>0.70833333333333304</v>
      </c>
      <c r="F78" s="8">
        <f>D78+1</f>
        <v>46089</v>
      </c>
      <c r="G78" s="11">
        <v>0.125</v>
      </c>
      <c r="H78" s="35" t="s">
        <v>14</v>
      </c>
      <c r="I78" s="13"/>
    </row>
    <row r="79" spans="1:14" ht="25.35" hidden="1" customHeight="1">
      <c r="A79" s="15" t="s">
        <v>146</v>
      </c>
      <c r="B79" s="8">
        <f>F78+1</f>
        <v>46090</v>
      </c>
      <c r="C79" s="18">
        <v>0.16666666666666699</v>
      </c>
      <c r="D79" s="8">
        <f>B79+1</f>
        <v>46091</v>
      </c>
      <c r="E79" s="9">
        <v>0.8125</v>
      </c>
      <c r="F79" s="8">
        <f>D79+1</f>
        <v>46092</v>
      </c>
      <c r="G79" s="11">
        <v>0.125</v>
      </c>
      <c r="H79" s="35" t="s">
        <v>14</v>
      </c>
      <c r="I79" s="13"/>
    </row>
    <row r="80" spans="1:14" ht="25.35" hidden="1" customHeight="1">
      <c r="A80" s="15" t="s">
        <v>147</v>
      </c>
      <c r="B80" s="8">
        <f>F79+1</f>
        <v>46093</v>
      </c>
      <c r="C80" s="18">
        <v>0.91666666666666696</v>
      </c>
      <c r="D80" s="8">
        <f>B80+1</f>
        <v>46094</v>
      </c>
      <c r="E80" s="9">
        <v>0.23888888888888901</v>
      </c>
      <c r="F80" s="8">
        <f>D80</f>
        <v>46094</v>
      </c>
      <c r="G80" s="11">
        <v>0.625</v>
      </c>
      <c r="H80" s="35"/>
      <c r="I80" s="13"/>
    </row>
    <row r="81" spans="1:14" ht="25.35" hidden="1" customHeight="1">
      <c r="A81" s="15" t="s">
        <v>148</v>
      </c>
      <c r="B81" s="8">
        <f>F80+2</f>
        <v>46096</v>
      </c>
      <c r="C81" s="18">
        <v>0.625</v>
      </c>
      <c r="D81" s="8">
        <f>B81</f>
        <v>46096</v>
      </c>
      <c r="E81" s="9">
        <v>0.80555555555555602</v>
      </c>
      <c r="F81" s="8">
        <f>D81+1</f>
        <v>46097</v>
      </c>
      <c r="G81" s="11">
        <v>0.89444444444444404</v>
      </c>
      <c r="H81" s="35" t="s">
        <v>149</v>
      </c>
      <c r="I81" s="13"/>
    </row>
    <row r="82" spans="1:14" customFormat="1" ht="24" hidden="1" customHeight="1">
      <c r="A82" s="96" t="s">
        <v>150</v>
      </c>
      <c r="B82" s="97"/>
      <c r="C82" s="97"/>
      <c r="D82" s="97"/>
      <c r="E82" s="97"/>
      <c r="F82" s="97"/>
      <c r="G82" s="97"/>
      <c r="H82" s="97"/>
      <c r="I82" s="97"/>
    </row>
    <row r="83" spans="1:14" customFormat="1" ht="24" hidden="1" customHeight="1">
      <c r="A83" s="27" t="s">
        <v>4</v>
      </c>
      <c r="B83" s="76" t="s">
        <v>5</v>
      </c>
      <c r="C83" s="77"/>
      <c r="D83" s="76" t="s">
        <v>6</v>
      </c>
      <c r="E83" s="77"/>
      <c r="F83" s="76" t="s">
        <v>7</v>
      </c>
      <c r="G83" s="77"/>
      <c r="H83" s="28" t="s">
        <v>8</v>
      </c>
      <c r="I83" s="28" t="s">
        <v>9</v>
      </c>
      <c r="N83" t="s">
        <v>30</v>
      </c>
    </row>
    <row r="84" spans="1:14" ht="25.35" hidden="1" customHeight="1">
      <c r="A84" s="15" t="s">
        <v>151</v>
      </c>
      <c r="B84" s="8">
        <v>46105</v>
      </c>
      <c r="C84" s="11">
        <v>0.20833333333333301</v>
      </c>
      <c r="D84" s="8">
        <f>B84+1</f>
        <v>46106</v>
      </c>
      <c r="E84" s="9">
        <v>0.19236111111111101</v>
      </c>
      <c r="F84" s="8">
        <f>D84+1</f>
        <v>46107</v>
      </c>
      <c r="G84" s="11">
        <v>0.16666666666666699</v>
      </c>
      <c r="H84" s="30" t="s">
        <v>152</v>
      </c>
      <c r="I84" s="13"/>
    </row>
    <row r="85" spans="1:14" ht="25.35" hidden="1" customHeight="1">
      <c r="A85" s="15" t="s">
        <v>153</v>
      </c>
      <c r="B85" s="8">
        <f>F84+1</f>
        <v>46108</v>
      </c>
      <c r="C85" s="11">
        <v>0.25</v>
      </c>
      <c r="D85" s="8">
        <f>B85+1</f>
        <v>46109</v>
      </c>
      <c r="E85" s="9">
        <v>0.375</v>
      </c>
      <c r="F85" s="8">
        <f>D85</f>
        <v>46109</v>
      </c>
      <c r="G85" s="11">
        <v>0.69444444444444398</v>
      </c>
      <c r="H85" s="35" t="s">
        <v>14</v>
      </c>
      <c r="I85" s="13"/>
    </row>
    <row r="86" spans="1:14" ht="25.35" hidden="1" customHeight="1">
      <c r="A86" s="15" t="s">
        <v>154</v>
      </c>
      <c r="B86" s="8">
        <f>F85+2</f>
        <v>46111</v>
      </c>
      <c r="C86" s="11">
        <v>0.33333333333333298</v>
      </c>
      <c r="D86" s="8">
        <f>B86+1</f>
        <v>46112</v>
      </c>
      <c r="E86" s="9">
        <v>0.75</v>
      </c>
      <c r="F86" s="8">
        <f>D86+1</f>
        <v>46113</v>
      </c>
      <c r="G86" s="18">
        <v>0.20833333333333301</v>
      </c>
      <c r="H86" s="35"/>
      <c r="I86" s="13"/>
    </row>
    <row r="87" spans="1:14" ht="25.35" hidden="1" customHeight="1">
      <c r="A87" s="15" t="s">
        <v>155</v>
      </c>
      <c r="B87" s="8">
        <f>F86+2</f>
        <v>46115</v>
      </c>
      <c r="C87" s="11">
        <v>0.20833333333333301</v>
      </c>
      <c r="D87" s="8">
        <v>46116</v>
      </c>
      <c r="E87" s="11">
        <v>0.32222222222222202</v>
      </c>
      <c r="F87" s="8">
        <v>46117</v>
      </c>
      <c r="G87" s="11">
        <v>0.625</v>
      </c>
      <c r="H87" s="56"/>
      <c r="I87" s="13"/>
    </row>
    <row r="88" spans="1:14" ht="25.35" hidden="1" customHeight="1">
      <c r="A88" s="15" t="s">
        <v>156</v>
      </c>
      <c r="B88" s="8">
        <f>F87+4</f>
        <v>46121</v>
      </c>
      <c r="C88" s="9">
        <v>0.41666666666666702</v>
      </c>
      <c r="D88" s="8">
        <f>B88+2</f>
        <v>46123</v>
      </c>
      <c r="E88" s="9">
        <v>0.27013888888888887</v>
      </c>
      <c r="F88" s="8">
        <f>D88+1</f>
        <v>46124</v>
      </c>
      <c r="G88" s="11">
        <v>0.27083333333333331</v>
      </c>
      <c r="H88" s="30" t="s">
        <v>157</v>
      </c>
      <c r="I88" s="13"/>
    </row>
    <row r="89" spans="1:14" customFormat="1" ht="24" customHeight="1">
      <c r="A89" s="96" t="s">
        <v>446</v>
      </c>
      <c r="B89" s="97"/>
      <c r="C89" s="97"/>
      <c r="D89" s="97"/>
      <c r="E89" s="97"/>
      <c r="F89" s="97"/>
      <c r="G89" s="97"/>
      <c r="H89" s="97"/>
      <c r="I89" s="97"/>
    </row>
    <row r="90" spans="1:14" customFormat="1" ht="24" customHeight="1">
      <c r="A90" s="27" t="s">
        <v>4</v>
      </c>
      <c r="B90" s="76" t="s">
        <v>5</v>
      </c>
      <c r="C90" s="77"/>
      <c r="D90" s="76" t="s">
        <v>6</v>
      </c>
      <c r="E90" s="77"/>
      <c r="F90" s="76" t="s">
        <v>7</v>
      </c>
      <c r="G90" s="77"/>
      <c r="H90" s="28" t="s">
        <v>8</v>
      </c>
      <c r="I90" s="28" t="s">
        <v>9</v>
      </c>
      <c r="N90" t="s">
        <v>30</v>
      </c>
    </row>
    <row r="91" spans="1:14" ht="25.05" hidden="1" customHeight="1">
      <c r="A91" s="15" t="s">
        <v>158</v>
      </c>
      <c r="B91" s="8">
        <v>46123</v>
      </c>
      <c r="C91" s="11">
        <v>0.25</v>
      </c>
      <c r="D91" s="8">
        <f>B91+3</f>
        <v>46126</v>
      </c>
      <c r="E91" s="9">
        <v>0.17708333333333334</v>
      </c>
      <c r="F91" s="8">
        <f>D91</f>
        <v>46126</v>
      </c>
      <c r="G91" s="9">
        <v>0.97291666666666665</v>
      </c>
      <c r="H91" s="30" t="s">
        <v>159</v>
      </c>
      <c r="I91" s="13"/>
    </row>
    <row r="92" spans="1:14" ht="25.35" hidden="1" customHeight="1">
      <c r="A92" s="15" t="s">
        <v>160</v>
      </c>
      <c r="B92" s="8">
        <f>F91+2</f>
        <v>46128</v>
      </c>
      <c r="C92" s="11">
        <v>0.25</v>
      </c>
      <c r="D92" s="8">
        <f>B92+1</f>
        <v>46129</v>
      </c>
      <c r="E92" s="9">
        <v>0.91666666666666663</v>
      </c>
      <c r="F92" s="8">
        <f>D92+1</f>
        <v>46130</v>
      </c>
      <c r="G92" s="9">
        <v>0.14583333333333334</v>
      </c>
      <c r="H92" s="35" t="s">
        <v>14</v>
      </c>
      <c r="I92" s="13"/>
    </row>
    <row r="93" spans="1:14" ht="25.35" hidden="1" customHeight="1">
      <c r="A93" s="15" t="s">
        <v>161</v>
      </c>
      <c r="B93" s="8">
        <f>F92+2</f>
        <v>46132</v>
      </c>
      <c r="C93" s="11">
        <v>0.41666666666666669</v>
      </c>
      <c r="D93" s="8">
        <f t="shared" ref="D93:D97" si="9">B93</f>
        <v>46132</v>
      </c>
      <c r="E93" s="9">
        <v>0.45833333333333331</v>
      </c>
      <c r="F93" s="8">
        <f>D93</f>
        <v>46132</v>
      </c>
      <c r="G93" s="18">
        <v>0.91666666666666663</v>
      </c>
      <c r="H93" s="30"/>
      <c r="I93" s="13"/>
    </row>
    <row r="94" spans="1:14" ht="25.35" hidden="1" customHeight="1">
      <c r="A94" s="15" t="s">
        <v>162</v>
      </c>
      <c r="B94" s="8">
        <f>F93+3</f>
        <v>46135</v>
      </c>
      <c r="C94" s="11">
        <v>0.58333333333333337</v>
      </c>
      <c r="D94" s="8">
        <f>B94+1</f>
        <v>46136</v>
      </c>
      <c r="E94" s="9">
        <v>0.81527777777777777</v>
      </c>
      <c r="F94" s="8">
        <f>D94+2</f>
        <v>46138</v>
      </c>
      <c r="G94" s="18">
        <v>0.22222222222222221</v>
      </c>
      <c r="H94" s="30"/>
      <c r="I94" s="13"/>
    </row>
    <row r="95" spans="1:14" ht="25.35" hidden="1" customHeight="1">
      <c r="A95" s="15" t="s">
        <v>297</v>
      </c>
      <c r="B95" s="8">
        <f>F94+5</f>
        <v>46143</v>
      </c>
      <c r="C95" s="11">
        <v>0.8125</v>
      </c>
      <c r="D95" s="8">
        <f>B95+5</f>
        <v>46148</v>
      </c>
      <c r="E95" s="9">
        <v>0.16666666666666666</v>
      </c>
      <c r="F95" s="8">
        <f>D95</f>
        <v>46148</v>
      </c>
      <c r="G95" s="18">
        <v>0.63680555555555551</v>
      </c>
      <c r="H95" s="35" t="s">
        <v>14</v>
      </c>
      <c r="I95" s="13"/>
    </row>
    <row r="96" spans="1:14" ht="25.35" hidden="1" customHeight="1">
      <c r="A96" s="15" t="s">
        <v>298</v>
      </c>
      <c r="B96" s="8">
        <f>F95+2</f>
        <v>46150</v>
      </c>
      <c r="C96" s="11">
        <v>0</v>
      </c>
      <c r="D96" s="8">
        <f>B96+2</f>
        <v>46152</v>
      </c>
      <c r="E96" s="9">
        <v>0.625</v>
      </c>
      <c r="F96" s="8">
        <f>D96+1</f>
        <v>46153</v>
      </c>
      <c r="G96" s="18">
        <v>8.5416666666666669E-2</v>
      </c>
      <c r="H96" s="35" t="s">
        <v>14</v>
      </c>
      <c r="I96" s="13"/>
    </row>
    <row r="97" spans="1:9" ht="25.35" hidden="1" customHeight="1">
      <c r="A97" s="15" t="s">
        <v>300</v>
      </c>
      <c r="B97" s="8">
        <f>F96+2</f>
        <v>46155</v>
      </c>
      <c r="C97" s="11">
        <v>0.33333333333333331</v>
      </c>
      <c r="D97" s="8">
        <f t="shared" si="9"/>
        <v>46155</v>
      </c>
      <c r="E97" s="9">
        <v>0.80833333333333335</v>
      </c>
      <c r="F97" s="8">
        <f>D97+1</f>
        <v>46156</v>
      </c>
      <c r="G97" s="18">
        <v>0.125</v>
      </c>
      <c r="H97" s="35" t="s">
        <v>14</v>
      </c>
      <c r="I97" s="13"/>
    </row>
    <row r="98" spans="1:9" ht="25.35" hidden="1" customHeight="1">
      <c r="A98" s="15" t="s">
        <v>319</v>
      </c>
      <c r="B98" s="8">
        <f>F97+2</f>
        <v>46158</v>
      </c>
      <c r="C98" s="11">
        <v>0.79166666666666663</v>
      </c>
      <c r="D98" s="8">
        <f>B98+4</f>
        <v>46162</v>
      </c>
      <c r="E98" s="9">
        <v>0.77083333333333337</v>
      </c>
      <c r="F98" s="8">
        <f>D98+2</f>
        <v>46164</v>
      </c>
      <c r="G98" s="18">
        <v>0.25</v>
      </c>
      <c r="H98" s="35" t="s">
        <v>301</v>
      </c>
      <c r="I98" s="13"/>
    </row>
    <row r="99" spans="1:9" ht="25.35" hidden="1" customHeight="1">
      <c r="A99" s="15" t="s">
        <v>339</v>
      </c>
      <c r="B99" s="8">
        <f>F98+5</f>
        <v>46169</v>
      </c>
      <c r="C99" s="11">
        <v>0.1111111111111111</v>
      </c>
      <c r="D99" s="8">
        <f>B99+1</f>
        <v>46170</v>
      </c>
      <c r="E99" s="9">
        <v>0.70833333333333337</v>
      </c>
      <c r="F99" s="8">
        <f t="shared" ref="F99" si="10">D99+1</f>
        <v>46171</v>
      </c>
      <c r="G99" s="18">
        <v>0.26458333333333334</v>
      </c>
      <c r="H99" s="35" t="s">
        <v>393</v>
      </c>
      <c r="I99" s="13"/>
    </row>
    <row r="100" spans="1:9" ht="25.35" hidden="1" customHeight="1">
      <c r="A100" s="15" t="s">
        <v>351</v>
      </c>
      <c r="B100" s="8">
        <f>F99+1</f>
        <v>46172</v>
      </c>
      <c r="C100" s="11">
        <v>0.59027777777777779</v>
      </c>
      <c r="D100" s="8">
        <f>B100+2</f>
        <v>46174</v>
      </c>
      <c r="E100" s="9">
        <v>0.75</v>
      </c>
      <c r="F100" s="8">
        <f>D100+1</f>
        <v>46175</v>
      </c>
      <c r="G100" s="18">
        <v>0.20833333333333334</v>
      </c>
      <c r="H100" s="35" t="s">
        <v>14</v>
      </c>
      <c r="I100" s="13"/>
    </row>
    <row r="101" spans="1:9" ht="25.35" hidden="1" customHeight="1">
      <c r="A101" s="15" t="s">
        <v>324</v>
      </c>
      <c r="B101" s="8">
        <f>F100+2</f>
        <v>46177</v>
      </c>
      <c r="C101" s="11">
        <v>0.5</v>
      </c>
      <c r="D101" s="8">
        <f>B101</f>
        <v>46177</v>
      </c>
      <c r="E101" s="18">
        <v>0.60416666666666663</v>
      </c>
      <c r="F101" s="8">
        <f>D101</f>
        <v>46177</v>
      </c>
      <c r="G101" s="18">
        <v>0.875</v>
      </c>
      <c r="H101" s="30"/>
      <c r="I101" s="13"/>
    </row>
    <row r="102" spans="1:9" ht="25.35" hidden="1" customHeight="1">
      <c r="A102" s="15" t="s">
        <v>325</v>
      </c>
      <c r="B102" s="8">
        <f>F101+3</f>
        <v>46180</v>
      </c>
      <c r="C102" s="11">
        <v>0.60416666666666663</v>
      </c>
      <c r="D102" s="8">
        <f>B102+5</f>
        <v>46185</v>
      </c>
      <c r="E102" s="9">
        <v>0.66666666666666663</v>
      </c>
      <c r="F102" s="8">
        <f>D102+2</f>
        <v>46187</v>
      </c>
      <c r="G102" s="18">
        <v>0.33333333333333331</v>
      </c>
      <c r="H102" s="35" t="s">
        <v>301</v>
      </c>
      <c r="I102" s="13"/>
    </row>
    <row r="103" spans="1:9" ht="25.35" customHeight="1">
      <c r="A103" s="15" t="s">
        <v>391</v>
      </c>
      <c r="B103" s="8">
        <f>F102+5</f>
        <v>46192</v>
      </c>
      <c r="C103" s="9">
        <v>0.5625</v>
      </c>
      <c r="D103" s="8">
        <f>B103+1</f>
        <v>46193</v>
      </c>
      <c r="E103" s="9">
        <v>0.91388888888888886</v>
      </c>
      <c r="F103" s="8">
        <f>D103+1</f>
        <v>46194</v>
      </c>
      <c r="G103" s="18">
        <v>0.60347222222222219</v>
      </c>
      <c r="H103" s="30" t="s">
        <v>449</v>
      </c>
      <c r="I103" s="13"/>
    </row>
    <row r="104" spans="1:9" ht="25.35" customHeight="1">
      <c r="A104" s="15" t="s">
        <v>394</v>
      </c>
      <c r="B104" s="8">
        <f>F103+1</f>
        <v>46195</v>
      </c>
      <c r="C104" s="9">
        <v>0.93125000000000002</v>
      </c>
      <c r="D104" s="8">
        <f>B104+3</f>
        <v>46198</v>
      </c>
      <c r="E104" s="9">
        <v>0.38472222222222224</v>
      </c>
      <c r="F104" s="8">
        <f>D104</f>
        <v>46198</v>
      </c>
      <c r="G104" s="18">
        <v>0.8208333333333333</v>
      </c>
      <c r="H104" s="35" t="s">
        <v>301</v>
      </c>
      <c r="I104" s="13"/>
    </row>
    <row r="105" spans="1:9" ht="25.35" customHeight="1">
      <c r="A105" s="15" t="s">
        <v>400</v>
      </c>
      <c r="B105" s="8">
        <f>F104+3</f>
        <v>46201</v>
      </c>
      <c r="C105" s="18">
        <v>0.16666666666666666</v>
      </c>
      <c r="D105" s="8">
        <f>B105</f>
        <v>46201</v>
      </c>
      <c r="E105" s="18">
        <v>0.375</v>
      </c>
      <c r="F105" s="8">
        <f>D105</f>
        <v>46201</v>
      </c>
      <c r="G105" s="18">
        <v>0.70347222222222228</v>
      </c>
      <c r="H105" s="30"/>
      <c r="I105" s="13"/>
    </row>
    <row r="106" spans="1:9" ht="25.35" customHeight="1">
      <c r="A106" s="15" t="s">
        <v>416</v>
      </c>
      <c r="B106" s="8">
        <f>F105+3</f>
        <v>46204</v>
      </c>
      <c r="C106" s="9">
        <v>0.4375</v>
      </c>
      <c r="D106" s="8">
        <f>B106+3</f>
        <v>46207</v>
      </c>
      <c r="E106" s="9">
        <v>7.7083333333333337E-2</v>
      </c>
      <c r="F106" s="8">
        <f>D106+1</f>
        <v>46208</v>
      </c>
      <c r="G106" s="18">
        <v>0.54236111111111107</v>
      </c>
      <c r="H106" s="35" t="s">
        <v>301</v>
      </c>
      <c r="I106" s="13"/>
    </row>
    <row r="107" spans="1:9" ht="25.35" customHeight="1">
      <c r="A107" s="16" t="s">
        <v>456</v>
      </c>
      <c r="B107" s="17">
        <f>F106+4</f>
        <v>46212</v>
      </c>
      <c r="C107" s="18">
        <v>0.75</v>
      </c>
      <c r="D107" s="17">
        <f>B107+1</f>
        <v>46213</v>
      </c>
      <c r="E107" s="18">
        <v>0.41666666666666669</v>
      </c>
      <c r="F107" s="17">
        <f>D107</f>
        <v>46213</v>
      </c>
      <c r="G107" s="18">
        <v>0.83333333333333337</v>
      </c>
      <c r="H107" s="30" t="s">
        <v>493</v>
      </c>
      <c r="I107" s="13"/>
    </row>
    <row r="108" spans="1:9" ht="25.35" customHeight="1">
      <c r="A108" s="15" t="s">
        <v>457</v>
      </c>
      <c r="B108" s="17">
        <f>F107+2</f>
        <v>46215</v>
      </c>
      <c r="C108" s="18">
        <v>8.3333333333333329E-2</v>
      </c>
      <c r="D108" s="17">
        <f>B108</f>
        <v>46215</v>
      </c>
      <c r="E108" s="18">
        <v>0.16666666666666666</v>
      </c>
      <c r="F108" s="17">
        <f>D108</f>
        <v>46215</v>
      </c>
      <c r="G108" s="18">
        <v>0.70833333333333337</v>
      </c>
      <c r="H108" s="30" t="s">
        <v>455</v>
      </c>
      <c r="I108" s="13"/>
    </row>
    <row r="109" spans="1:9" ht="25.35" customHeight="1">
      <c r="A109" s="96" t="s">
        <v>472</v>
      </c>
      <c r="B109" s="97"/>
      <c r="C109" s="97"/>
      <c r="D109" s="97"/>
      <c r="E109" s="97"/>
      <c r="F109" s="97"/>
      <c r="G109" s="97"/>
      <c r="H109" s="97"/>
      <c r="I109" s="97"/>
    </row>
    <row r="110" spans="1:9" ht="25.35" customHeight="1">
      <c r="A110" s="27" t="s">
        <v>4</v>
      </c>
      <c r="B110" s="76" t="s">
        <v>5</v>
      </c>
      <c r="C110" s="77"/>
      <c r="D110" s="76" t="s">
        <v>6</v>
      </c>
      <c r="E110" s="77"/>
      <c r="F110" s="76" t="s">
        <v>7</v>
      </c>
      <c r="G110" s="77"/>
      <c r="H110" s="28" t="s">
        <v>8</v>
      </c>
      <c r="I110" s="28" t="s">
        <v>9</v>
      </c>
    </row>
    <row r="111" spans="1:9" ht="25.35" customHeight="1">
      <c r="A111" s="15" t="s">
        <v>458</v>
      </c>
      <c r="B111" s="8">
        <v>46209</v>
      </c>
      <c r="C111" s="11">
        <v>0.33333333333333331</v>
      </c>
      <c r="D111" s="8">
        <f>B111+1</f>
        <v>46210</v>
      </c>
      <c r="E111" s="11">
        <v>0.66666666666666663</v>
      </c>
      <c r="F111" s="8">
        <f>D111</f>
        <v>46210</v>
      </c>
      <c r="G111" s="11">
        <v>0.91666666666666663</v>
      </c>
      <c r="H111" s="30" t="s">
        <v>492</v>
      </c>
      <c r="I111" s="13"/>
    </row>
    <row r="112" spans="1:9" ht="25.35" customHeight="1">
      <c r="A112" s="15" t="s">
        <v>459</v>
      </c>
      <c r="B112" s="8">
        <f>F111+2</f>
        <v>46212</v>
      </c>
      <c r="C112" s="11">
        <v>0.16666666666666666</v>
      </c>
      <c r="D112" s="8">
        <f>B112+2</f>
        <v>46214</v>
      </c>
      <c r="E112" s="22">
        <v>0.66666666666666663</v>
      </c>
      <c r="F112" s="8">
        <f>D112+1</f>
        <v>46215</v>
      </c>
      <c r="G112" s="18">
        <v>8.3333333333333329E-2</v>
      </c>
      <c r="H112" s="35" t="s">
        <v>493</v>
      </c>
      <c r="I112" s="13"/>
    </row>
    <row r="113" spans="1:9" ht="25.35" customHeight="1">
      <c r="A113" s="16" t="s">
        <v>435</v>
      </c>
      <c r="B113" s="8">
        <f>F112+2</f>
        <v>46217</v>
      </c>
      <c r="C113" s="11">
        <v>0.25</v>
      </c>
      <c r="D113" s="8">
        <f>B113</f>
        <v>46217</v>
      </c>
      <c r="E113" s="11">
        <v>0.29166666666666669</v>
      </c>
      <c r="F113" s="8">
        <f>D113</f>
        <v>46217</v>
      </c>
      <c r="G113" s="11">
        <v>0.70833333333333337</v>
      </c>
      <c r="H113" s="35"/>
      <c r="I113" s="13"/>
    </row>
    <row r="114" spans="1:9" ht="25.35" customHeight="1">
      <c r="A114" s="15" t="s">
        <v>420</v>
      </c>
      <c r="B114" s="8">
        <f>F113+3</f>
        <v>46220</v>
      </c>
      <c r="C114" s="22">
        <v>0.20833333333333334</v>
      </c>
      <c r="D114" s="8">
        <f>B114+1</f>
        <v>46221</v>
      </c>
      <c r="E114" s="22">
        <v>0.20833333333333334</v>
      </c>
      <c r="F114" s="8">
        <f>D114+1</f>
        <v>46222</v>
      </c>
      <c r="G114" s="18">
        <v>0.20833333333333334</v>
      </c>
      <c r="H114" s="30"/>
      <c r="I114" s="13"/>
    </row>
    <row r="115" spans="1:9" ht="25.35" customHeight="1">
      <c r="A115" s="15" t="s">
        <v>487</v>
      </c>
      <c r="B115" s="8">
        <f>F114+5</f>
        <v>46227</v>
      </c>
      <c r="C115" s="22">
        <v>0.625</v>
      </c>
      <c r="D115" s="17">
        <f>B115</f>
        <v>46227</v>
      </c>
      <c r="E115" s="18">
        <v>0.66666666666666663</v>
      </c>
      <c r="F115" s="17">
        <f>D115+1</f>
        <v>46228</v>
      </c>
      <c r="G115" s="18">
        <v>0.16666666666666666</v>
      </c>
      <c r="H115" s="35"/>
      <c r="I115" s="13"/>
    </row>
  </sheetData>
  <mergeCells count="29">
    <mergeCell ref="A109:I109"/>
    <mergeCell ref="B110:C110"/>
    <mergeCell ref="D110:E110"/>
    <mergeCell ref="F110:G110"/>
    <mergeCell ref="B90:C90"/>
    <mergeCell ref="D90:E90"/>
    <mergeCell ref="F90:G90"/>
    <mergeCell ref="A82:I82"/>
    <mergeCell ref="B83:C83"/>
    <mergeCell ref="D83:E83"/>
    <mergeCell ref="F83:G83"/>
    <mergeCell ref="A89:I89"/>
    <mergeCell ref="B12:C12"/>
    <mergeCell ref="D12:E12"/>
    <mergeCell ref="F12:G12"/>
    <mergeCell ref="A64:I64"/>
    <mergeCell ref="B65:C65"/>
    <mergeCell ref="D65:E65"/>
    <mergeCell ref="F65:G65"/>
    <mergeCell ref="A4:I4"/>
    <mergeCell ref="B5:C5"/>
    <mergeCell ref="D5:E5"/>
    <mergeCell ref="F5:G5"/>
    <mergeCell ref="A11:I11"/>
    <mergeCell ref="A1:B1"/>
    <mergeCell ref="C1:I1"/>
    <mergeCell ref="A2:B2"/>
    <mergeCell ref="C2:I2"/>
    <mergeCell ref="A3:G3"/>
  </mergeCells>
  <phoneticPr fontId="42" type="noConversion"/>
  <conditionalFormatting sqref="B4:B6">
    <cfRule type="cellIs" dxfId="973" priority="1493" stopIfTrue="1" operator="lessThan">
      <formula>$H$3</formula>
    </cfRule>
    <cfRule type="cellIs" dxfId="972" priority="1492" stopIfTrue="1" operator="equal">
      <formula>$H$3</formula>
    </cfRule>
  </conditionalFormatting>
  <conditionalFormatting sqref="B8:B25">
    <cfRule type="cellIs" dxfId="971" priority="395" stopIfTrue="1" operator="lessThan">
      <formula>$H$3</formula>
    </cfRule>
    <cfRule type="cellIs" dxfId="970" priority="394" stopIfTrue="1" operator="equal">
      <formula>$H$3</formula>
    </cfRule>
  </conditionalFormatting>
  <conditionalFormatting sqref="B27:B50 B52:B106">
    <cfRule type="cellIs" dxfId="969" priority="314" stopIfTrue="1" operator="equal">
      <formula>$H$3</formula>
    </cfRule>
    <cfRule type="cellIs" dxfId="968" priority="315" stopIfTrue="1" operator="lessThan">
      <formula>$H$3</formula>
    </cfRule>
  </conditionalFormatting>
  <conditionalFormatting sqref="B109:B112 B114:B115">
    <cfRule type="cellIs" dxfId="967" priority="68" stopIfTrue="1" operator="lessThan">
      <formula>$H$3</formula>
    </cfRule>
    <cfRule type="cellIs" dxfId="966" priority="67" stopIfTrue="1" operator="equal">
      <formula>$H$3</formula>
    </cfRule>
  </conditionalFormatting>
  <conditionalFormatting sqref="B4:C4">
    <cfRule type="expression" dxfId="965" priority="85312" stopIfTrue="1">
      <formula>AND($B251&lt;$H$3,$B251&lt;&gt;"")</formula>
    </cfRule>
    <cfRule type="expression" dxfId="964" priority="85311" stopIfTrue="1">
      <formula>AND($B251=$H$3,$B251&lt;&gt;"")</formula>
    </cfRule>
  </conditionalFormatting>
  <conditionalFormatting sqref="B11:C11">
    <cfRule type="expression" dxfId="963" priority="85314" stopIfTrue="1">
      <formula>AND($B233&lt;$H$3,$B233&lt;&gt;"")</formula>
    </cfRule>
    <cfRule type="expression" dxfId="962" priority="85313" stopIfTrue="1">
      <formula>AND($B233=$H$3,$B233&lt;&gt;"")</formula>
    </cfRule>
  </conditionalFormatting>
  <conditionalFormatting sqref="B64:C64 B82:C82 B89:C89">
    <cfRule type="expression" dxfId="961" priority="85316" stopIfTrue="1">
      <formula>AND($B269&lt;$H$3,$B269&lt;&gt;"")</formula>
    </cfRule>
    <cfRule type="expression" dxfId="960" priority="85315" stopIfTrue="1">
      <formula>AND($B269=$H$3,$B269&lt;&gt;"")</formula>
    </cfRule>
  </conditionalFormatting>
  <conditionalFormatting sqref="B109:C109">
    <cfRule type="expression" dxfId="959" priority="85269" stopIfTrue="1">
      <formula>AND($B315=$H$3,$B315&lt;&gt;"")</formula>
    </cfRule>
    <cfRule type="expression" dxfId="958" priority="85270" stopIfTrue="1">
      <formula>AND($B315&lt;$H$3,$B315&lt;&gt;"")</formula>
    </cfRule>
  </conditionalFormatting>
  <conditionalFormatting sqref="C6 E6:G6 E66:E76 E13:G17 C66:C81 E91:E108 F84:G86 C105:C108">
    <cfRule type="expression" dxfId="957" priority="1910" stopIfTrue="1">
      <formula>$F6=$H$3</formula>
    </cfRule>
  </conditionalFormatting>
  <conditionalFormatting sqref="C8:C10 E8:E10 C22:C25 C27:C33 C13:C16">
    <cfRule type="expression" dxfId="956" priority="2859" stopIfTrue="1">
      <formula>B8&lt;$H$3</formula>
    </cfRule>
  </conditionalFormatting>
  <conditionalFormatting sqref="C13:C25 G19:G20 E19:E25">
    <cfRule type="expression" dxfId="955" priority="1073" stopIfTrue="1">
      <formula>$F13=$H$3</formula>
    </cfRule>
  </conditionalFormatting>
  <conditionalFormatting sqref="C17:C25">
    <cfRule type="expression" dxfId="954" priority="1072" stopIfTrue="1">
      <formula>B17&lt;$H$3</formula>
    </cfRule>
  </conditionalFormatting>
  <conditionalFormatting sqref="C22:C25 C27:C33 E76:E81 C84:C88 E84:E88 G91:G108">
    <cfRule type="expression" dxfId="953" priority="1332" stopIfTrue="1">
      <formula>$F22=$H$3</formula>
    </cfRule>
  </conditionalFormatting>
  <conditionalFormatting sqref="C22:C25 C27:C33 E76:E81 G91:G104 C84:C88 E84:E88">
    <cfRule type="expression" dxfId="952" priority="1074" stopIfTrue="1">
      <formula>$B22=$H$3</formula>
    </cfRule>
  </conditionalFormatting>
  <conditionalFormatting sqref="C27:C33">
    <cfRule type="expression" dxfId="951" priority="961" stopIfTrue="1">
      <formula>$F27=$H$3</formula>
    </cfRule>
  </conditionalFormatting>
  <conditionalFormatting sqref="C27:C36">
    <cfRule type="expression" dxfId="950" priority="928" stopIfTrue="1">
      <formula>B27&lt;$H$3</formula>
    </cfRule>
  </conditionalFormatting>
  <conditionalFormatting sqref="C34:C36">
    <cfRule type="expression" dxfId="949" priority="926" stopIfTrue="1">
      <formula>$F34=$H$3</formula>
    </cfRule>
    <cfRule type="expression" dxfId="948" priority="925" stopIfTrue="1">
      <formula>$B34=$H$3</formula>
    </cfRule>
  </conditionalFormatting>
  <conditionalFormatting sqref="C34:C44">
    <cfRule type="expression" dxfId="947" priority="776" stopIfTrue="1">
      <formula>B34&lt;$H$3</formula>
    </cfRule>
  </conditionalFormatting>
  <conditionalFormatting sqref="C37:C44 E107:E108 G107:G108">
    <cfRule type="expression" dxfId="946" priority="773" stopIfTrue="1">
      <formula>$F37=$H$3</formula>
    </cfRule>
    <cfRule type="expression" dxfId="945" priority="774" stopIfTrue="1">
      <formula>$B37=$H$3</formula>
    </cfRule>
  </conditionalFormatting>
  <conditionalFormatting sqref="C37:C48">
    <cfRule type="expression" dxfId="944" priority="452" stopIfTrue="1">
      <formula>B37&lt;$H$3</formula>
    </cfRule>
  </conditionalFormatting>
  <conditionalFormatting sqref="C45:C48">
    <cfRule type="expression" dxfId="943" priority="450" stopIfTrue="1">
      <formula>$B45=$H$3</formula>
    </cfRule>
    <cfRule type="expression" dxfId="942" priority="449" stopIfTrue="1">
      <formula>$F45=$H$3</formula>
    </cfRule>
    <cfRule type="expression" dxfId="941" priority="451" stopIfTrue="1">
      <formula>$F45=$H$3</formula>
    </cfRule>
  </conditionalFormatting>
  <conditionalFormatting sqref="C45:C50 C52">
    <cfRule type="expression" dxfId="940" priority="313" stopIfTrue="1">
      <formula>B45&lt;$H$3</formula>
    </cfRule>
  </conditionalFormatting>
  <conditionalFormatting sqref="C49:C50 C52">
    <cfRule type="expression" dxfId="939" priority="312" stopIfTrue="1">
      <formula>$B49=$H$3</formula>
    </cfRule>
    <cfRule type="expression" dxfId="938" priority="311" stopIfTrue="1">
      <formula>$F49=$H$3</formula>
    </cfRule>
  </conditionalFormatting>
  <conditionalFormatting sqref="C49:C50">
    <cfRule type="expression" dxfId="937" priority="306" stopIfTrue="1">
      <formula>B49&lt;$H$3</formula>
    </cfRule>
  </conditionalFormatting>
  <conditionalFormatting sqref="C52:C53">
    <cfRule type="expression" dxfId="936" priority="215" stopIfTrue="1">
      <formula>B52&lt;$H$3</formula>
    </cfRule>
  </conditionalFormatting>
  <conditionalFormatting sqref="C53">
    <cfRule type="expression" dxfId="935" priority="207" stopIfTrue="1">
      <formula>$B53=$H$3</formula>
    </cfRule>
    <cfRule type="expression" dxfId="934" priority="206" stopIfTrue="1">
      <formula>$F53=$H$3</formula>
    </cfRule>
    <cfRule type="expression" dxfId="933" priority="214" stopIfTrue="1">
      <formula>$F53=$H$3</formula>
    </cfRule>
    <cfRule type="expression" dxfId="932" priority="213" stopIfTrue="1">
      <formula>$B53=$H$3</formula>
    </cfRule>
    <cfRule type="expression" dxfId="931" priority="212" stopIfTrue="1">
      <formula>$F53=$H$3</formula>
    </cfRule>
    <cfRule type="expression" dxfId="930" priority="211" stopIfTrue="1">
      <formula>B53&lt;$H$3</formula>
    </cfRule>
    <cfRule type="expression" dxfId="929" priority="210" stopIfTrue="1">
      <formula>$F53=$H$3</formula>
    </cfRule>
    <cfRule type="expression" dxfId="928" priority="209" stopIfTrue="1">
      <formula>$B53=$H$3</formula>
    </cfRule>
    <cfRule type="expression" dxfId="927" priority="208" stopIfTrue="1">
      <formula>$F53=$H$3</formula>
    </cfRule>
  </conditionalFormatting>
  <conditionalFormatting sqref="C53:C57 C63">
    <cfRule type="expression" dxfId="926" priority="142" stopIfTrue="1">
      <formula>B53&lt;$H$3</formula>
    </cfRule>
  </conditionalFormatting>
  <conditionalFormatting sqref="C54:C57">
    <cfRule type="expression" dxfId="925" priority="139" stopIfTrue="1">
      <formula>B54&lt;$H$3</formula>
    </cfRule>
    <cfRule type="expression" dxfId="924" priority="140" stopIfTrue="1">
      <formula>$F54=$H$3</formula>
    </cfRule>
    <cfRule type="expression" dxfId="923" priority="141" stopIfTrue="1">
      <formula>$B54=$H$3</formula>
    </cfRule>
  </conditionalFormatting>
  <conditionalFormatting sqref="C63">
    <cfRule type="expression" dxfId="922" priority="759" stopIfTrue="1">
      <formula>$B63=$H$3</formula>
    </cfRule>
    <cfRule type="expression" dxfId="921" priority="758" stopIfTrue="1">
      <formula>$F63=$H$3</formula>
    </cfRule>
    <cfRule type="expression" dxfId="920" priority="761" stopIfTrue="1">
      <formula>B63&lt;$H$3</formula>
    </cfRule>
  </conditionalFormatting>
  <conditionalFormatting sqref="C66:C81 C91:C102">
    <cfRule type="expression" dxfId="919" priority="1009" stopIfTrue="1">
      <formula>B66&lt;$H$3</formula>
    </cfRule>
  </conditionalFormatting>
  <conditionalFormatting sqref="C84:C88">
    <cfRule type="expression" dxfId="918" priority="524" stopIfTrue="1">
      <formula>B84&lt;$H$3</formula>
    </cfRule>
  </conditionalFormatting>
  <conditionalFormatting sqref="C91:C102 C75:C81">
    <cfRule type="expression" dxfId="917" priority="981" stopIfTrue="1">
      <formula>$B75=$H$3</formula>
    </cfRule>
  </conditionalFormatting>
  <conditionalFormatting sqref="C91:C104 G66:G81">
    <cfRule type="expression" dxfId="916" priority="121" stopIfTrue="1">
      <formula>$F66=$H$3</formula>
    </cfRule>
  </conditionalFormatting>
  <conditionalFormatting sqref="C103:C108 G112:G114 E76 E105:E108 G105:G108">
    <cfRule type="expression" dxfId="915" priority="120" stopIfTrue="1">
      <formula>$B76=$H$3</formula>
    </cfRule>
  </conditionalFormatting>
  <conditionalFormatting sqref="C105:C106">
    <cfRule type="expression" dxfId="914" priority="189" stopIfTrue="1">
      <formula>$F105=$H$3</formula>
    </cfRule>
    <cfRule type="expression" dxfId="913" priority="190" stopIfTrue="1">
      <formula>$B105=$H$3</formula>
    </cfRule>
    <cfRule type="expression" dxfId="912" priority="191" stopIfTrue="1">
      <formula>$F105=$H$3</formula>
    </cfRule>
    <cfRule type="expression" dxfId="911" priority="192" stopIfTrue="1">
      <formula>B105&lt;$H$3</formula>
    </cfRule>
    <cfRule type="expression" dxfId="910" priority="193" stopIfTrue="1">
      <formula>$B105=$H$3</formula>
    </cfRule>
  </conditionalFormatting>
  <conditionalFormatting sqref="C105:C108 E91:E108 G107:G108">
    <cfRule type="expression" dxfId="909" priority="168" stopIfTrue="1">
      <formula>B91&lt;$H$3</formula>
    </cfRule>
  </conditionalFormatting>
  <conditionalFormatting sqref="C106">
    <cfRule type="expression" dxfId="908" priority="16" stopIfTrue="1">
      <formula>B106&lt;$H$3</formula>
    </cfRule>
    <cfRule type="expression" dxfId="907" priority="17" stopIfTrue="1">
      <formula>$B106=$H$3</formula>
    </cfRule>
    <cfRule type="expression" dxfId="906" priority="19" stopIfTrue="1">
      <formula>$B106=$H$3</formula>
    </cfRule>
    <cfRule type="expression" dxfId="905" priority="9" stopIfTrue="1">
      <formula>B106&lt;$H$3</formula>
    </cfRule>
    <cfRule type="expression" dxfId="904" priority="10" stopIfTrue="1">
      <formula>$F106=$H$3</formula>
    </cfRule>
    <cfRule type="expression" dxfId="903" priority="11" stopIfTrue="1">
      <formula>$B106=$H$3</formula>
    </cfRule>
    <cfRule type="expression" dxfId="902" priority="13" stopIfTrue="1">
      <formula>$F106=$H$3</formula>
    </cfRule>
    <cfRule type="expression" dxfId="901" priority="14" stopIfTrue="1">
      <formula>B106&lt;$H$3</formula>
    </cfRule>
    <cfRule type="expression" dxfId="900" priority="15" stopIfTrue="1">
      <formula>$B106=$H$3</formula>
    </cfRule>
    <cfRule type="expression" dxfId="899" priority="18" stopIfTrue="1">
      <formula>$F106=$H$3</formula>
    </cfRule>
  </conditionalFormatting>
  <conditionalFormatting sqref="C106:C108">
    <cfRule type="expression" dxfId="898" priority="163" stopIfTrue="1">
      <formula>B106&lt;$H$3</formula>
    </cfRule>
    <cfRule type="expression" dxfId="897" priority="166" stopIfTrue="1">
      <formula>$B106=$H$3</formula>
    </cfRule>
    <cfRule type="expression" dxfId="896" priority="165" stopIfTrue="1">
      <formula>$F106=$H$3</formula>
    </cfRule>
    <cfRule type="expression" dxfId="895" priority="164" stopIfTrue="1">
      <formula>$B106=$H$3</formula>
    </cfRule>
    <cfRule type="expression" dxfId="894" priority="162" stopIfTrue="1">
      <formula>$F106=$H$3</formula>
    </cfRule>
    <cfRule type="expression" dxfId="893" priority="156" stopIfTrue="1">
      <formula>$B106=$H$3</formula>
    </cfRule>
    <cfRule type="expression" dxfId="892" priority="151" stopIfTrue="1">
      <formula>$F106=$H$3</formula>
    </cfRule>
    <cfRule type="expression" dxfId="891" priority="155" stopIfTrue="1">
      <formula>B106&lt;$H$3</formula>
    </cfRule>
  </conditionalFormatting>
  <conditionalFormatting sqref="C111:C113 E113">
    <cfRule type="expression" dxfId="890" priority="74" stopIfTrue="1">
      <formula>B111&lt;$H$3</formula>
    </cfRule>
    <cfRule type="expression" dxfId="889" priority="73" stopIfTrue="1">
      <formula>$B111=$H$3</formula>
    </cfRule>
    <cfRule type="expression" dxfId="888" priority="28" stopIfTrue="1">
      <formula>B111&lt;$H$3</formula>
    </cfRule>
    <cfRule type="expression" dxfId="887" priority="30" stopIfTrue="1">
      <formula>$F111=$H$3</formula>
    </cfRule>
  </conditionalFormatting>
  <conditionalFormatting sqref="D4:D5">
    <cfRule type="cellIs" dxfId="886" priority="1507" stopIfTrue="1" operator="lessThan">
      <formula>$H$3</formula>
    </cfRule>
    <cfRule type="cellIs" dxfId="885" priority="1506" stopIfTrue="1" operator="equal">
      <formula>$H$3</formula>
    </cfRule>
  </conditionalFormatting>
  <conditionalFormatting sqref="D6">
    <cfRule type="cellIs" dxfId="884" priority="1491" stopIfTrue="1" operator="lessThan">
      <formula>$H$3</formula>
    </cfRule>
    <cfRule type="cellIs" dxfId="883" priority="1496" stopIfTrue="1" operator="equal">
      <formula>$H$3</formula>
    </cfRule>
  </conditionalFormatting>
  <conditionalFormatting sqref="D8:D10">
    <cfRule type="cellIs" dxfId="882" priority="1357" stopIfTrue="1" operator="equal">
      <formula>$H$3</formula>
    </cfRule>
  </conditionalFormatting>
  <conditionalFormatting sqref="D8:D11">
    <cfRule type="cellIs" dxfId="881" priority="391" stopIfTrue="1" operator="lessThan">
      <formula>$H$3</formula>
    </cfRule>
  </conditionalFormatting>
  <conditionalFormatting sqref="D11">
    <cfRule type="cellIs" dxfId="880" priority="390" stopIfTrue="1" operator="equal">
      <formula>$H$3</formula>
    </cfRule>
  </conditionalFormatting>
  <conditionalFormatting sqref="D12">
    <cfRule type="cellIs" dxfId="879" priority="1418" stopIfTrue="1" operator="lessThan">
      <formula>$H$3</formula>
    </cfRule>
    <cfRule type="cellIs" dxfId="878" priority="1417" stopIfTrue="1" operator="equal">
      <formula>$H$3</formula>
    </cfRule>
  </conditionalFormatting>
  <conditionalFormatting sqref="D13:D18">
    <cfRule type="cellIs" dxfId="877" priority="1219" stopIfTrue="1" operator="lessThan">
      <formula>$H$3</formula>
    </cfRule>
  </conditionalFormatting>
  <conditionalFormatting sqref="D13:D25">
    <cfRule type="cellIs" dxfId="876" priority="1221" stopIfTrue="1" operator="equal">
      <formula>$H$3</formula>
    </cfRule>
  </conditionalFormatting>
  <conditionalFormatting sqref="D19:D25">
    <cfRule type="cellIs" dxfId="875" priority="1226" stopIfTrue="1" operator="lessThan">
      <formula>$H$3</formula>
    </cfRule>
  </conditionalFormatting>
  <conditionalFormatting sqref="D27:D50 D52:D63">
    <cfRule type="cellIs" dxfId="874" priority="309" stopIfTrue="1" operator="equal">
      <formula>$H$3</formula>
    </cfRule>
    <cfRule type="cellIs" dxfId="873" priority="310" stopIfTrue="1" operator="lessThan">
      <formula>$H$3</formula>
    </cfRule>
  </conditionalFormatting>
  <conditionalFormatting sqref="D64:D65">
    <cfRule type="cellIs" dxfId="872" priority="1322" stopIfTrue="1" operator="lessThan">
      <formula>$H$3</formula>
    </cfRule>
    <cfRule type="cellIs" dxfId="871" priority="1321" stopIfTrue="1" operator="equal">
      <formula>$H$3</formula>
    </cfRule>
  </conditionalFormatting>
  <conditionalFormatting sqref="D66:D83">
    <cfRule type="cellIs" dxfId="870" priority="837" stopIfTrue="1" operator="lessThan">
      <formula>$H$3</formula>
    </cfRule>
    <cfRule type="cellIs" dxfId="869" priority="836" stopIfTrue="1" operator="equal">
      <formula>$H$3</formula>
    </cfRule>
  </conditionalFormatting>
  <conditionalFormatting sqref="D84:D88">
    <cfRule type="cellIs" dxfId="868" priority="566" stopIfTrue="1" operator="equal">
      <formula>$H$3</formula>
    </cfRule>
    <cfRule type="cellIs" dxfId="867" priority="567" stopIfTrue="1" operator="lessThan">
      <formula>$H$3</formula>
    </cfRule>
  </conditionalFormatting>
  <conditionalFormatting sqref="D89:D90">
    <cfRule type="cellIs" dxfId="866" priority="687" stopIfTrue="1" operator="lessThan">
      <formula>$H$3</formula>
    </cfRule>
    <cfRule type="cellIs" dxfId="865" priority="686" stopIfTrue="1" operator="equal">
      <formula>$H$3</formula>
    </cfRule>
  </conditionalFormatting>
  <conditionalFormatting sqref="D91:D106">
    <cfRule type="cellIs" dxfId="864" priority="138" stopIfTrue="1" operator="lessThan">
      <formula>$H$3</formula>
    </cfRule>
    <cfRule type="cellIs" dxfId="863" priority="137" stopIfTrue="1" operator="equal">
      <formula>$H$3</formula>
    </cfRule>
  </conditionalFormatting>
  <conditionalFormatting sqref="D109:D110">
    <cfRule type="cellIs" dxfId="862" priority="86" stopIfTrue="1" operator="equal">
      <formula>$H$3</formula>
    </cfRule>
    <cfRule type="cellIs" dxfId="861" priority="87" stopIfTrue="1" operator="lessThan">
      <formula>$H$3</formula>
    </cfRule>
  </conditionalFormatting>
  <conditionalFormatting sqref="D111:D112 D114">
    <cfRule type="cellIs" dxfId="860" priority="32" stopIfTrue="1" operator="lessThan">
      <formula>$H$3</formula>
    </cfRule>
    <cfRule type="cellIs" dxfId="859" priority="31" stopIfTrue="1" operator="equal">
      <formula>$H$3</formula>
    </cfRule>
  </conditionalFormatting>
  <conditionalFormatting sqref="D4:E4">
    <cfRule type="expression" dxfId="858" priority="85321">
      <formula>AND($D251&lt;$H$3,$D251&lt;&gt;"")</formula>
    </cfRule>
    <cfRule type="expression" dxfId="857" priority="85322">
      <formula>AND($D251=$H$3,$D251&lt;&gt;"")</formula>
    </cfRule>
  </conditionalFormatting>
  <conditionalFormatting sqref="D11:E11">
    <cfRule type="expression" dxfId="856" priority="85323">
      <formula>AND($D233&lt;$H$3,$D233&lt;&gt;"")</formula>
    </cfRule>
    <cfRule type="expression" dxfId="855" priority="85324">
      <formula>AND($D233=$H$3,$D233&lt;&gt;"")</formula>
    </cfRule>
  </conditionalFormatting>
  <conditionalFormatting sqref="D64:E64 D82:E82 D89:E89">
    <cfRule type="expression" dxfId="854" priority="85325">
      <formula>AND($D269&lt;$H$3,$D269&lt;&gt;"")</formula>
    </cfRule>
    <cfRule type="expression" dxfId="853" priority="85326">
      <formula>AND($D269=$H$3,$D269&lt;&gt;"")</formula>
    </cfRule>
  </conditionalFormatting>
  <conditionalFormatting sqref="D109:E109">
    <cfRule type="expression" dxfId="852" priority="85279">
      <formula>AND($D315&lt;$H$3,$D315&lt;&gt;"")</formula>
    </cfRule>
    <cfRule type="expression" dxfId="851" priority="85280">
      <formula>AND($D315=$H$3,$D315&lt;&gt;"")</formula>
    </cfRule>
  </conditionalFormatting>
  <conditionalFormatting sqref="D4:F5">
    <cfRule type="cellIs" dxfId="850" priority="1503" stopIfTrue="1" operator="lessThan">
      <formula>$H$3</formula>
    </cfRule>
  </conditionalFormatting>
  <conditionalFormatting sqref="D11:F11">
    <cfRule type="cellIs" dxfId="849" priority="387" stopIfTrue="1" operator="lessThan">
      <formula>$H$3</formula>
    </cfRule>
  </conditionalFormatting>
  <conditionalFormatting sqref="D12:F12">
    <cfRule type="cellIs" dxfId="848" priority="1414" stopIfTrue="1" operator="lessThan">
      <formula>$H$3</formula>
    </cfRule>
  </conditionalFormatting>
  <conditionalFormatting sqref="D64:F65">
    <cfRule type="cellIs" dxfId="847" priority="1318" stopIfTrue="1" operator="lessThan">
      <formula>$H$3</formula>
    </cfRule>
  </conditionalFormatting>
  <conditionalFormatting sqref="D82:F83">
    <cfRule type="cellIs" dxfId="846" priority="833" stopIfTrue="1" operator="lessThan">
      <formula>$H$3</formula>
    </cfRule>
  </conditionalFormatting>
  <conditionalFormatting sqref="D89:F90">
    <cfRule type="cellIs" dxfId="845" priority="683" stopIfTrue="1" operator="lessThan">
      <formula>$H$3</formula>
    </cfRule>
  </conditionalFormatting>
  <conditionalFormatting sqref="D109:F110">
    <cfRule type="cellIs" dxfId="844" priority="83" stopIfTrue="1" operator="lessThan">
      <formula>$H$3</formula>
    </cfRule>
  </conditionalFormatting>
  <conditionalFormatting sqref="E4">
    <cfRule type="expression" dxfId="843" priority="85331" stopIfTrue="1">
      <formula>$D251=$H$3</formula>
    </cfRule>
  </conditionalFormatting>
  <conditionalFormatting sqref="E11">
    <cfRule type="expression" dxfId="842" priority="85332" stopIfTrue="1">
      <formula>$D233=$H$3</formula>
    </cfRule>
  </conditionalFormatting>
  <conditionalFormatting sqref="E13:E25">
    <cfRule type="expression" dxfId="841" priority="1039" stopIfTrue="1">
      <formula>D13&lt;$H$3</formula>
    </cfRule>
  </conditionalFormatting>
  <conditionalFormatting sqref="E21:E25">
    <cfRule type="expression" dxfId="840" priority="3094" stopIfTrue="1">
      <formula>$B21=$H$3</formula>
    </cfRule>
  </conditionalFormatting>
  <conditionalFormatting sqref="E27:E33">
    <cfRule type="expression" dxfId="839" priority="924" stopIfTrue="1">
      <formula>$F27=$H$3</formula>
    </cfRule>
    <cfRule type="expression" dxfId="838" priority="856" stopIfTrue="1">
      <formula>$B27=$H$3</formula>
    </cfRule>
  </conditionalFormatting>
  <conditionalFormatting sqref="E27:E50">
    <cfRule type="expression" dxfId="837" priority="493" stopIfTrue="1">
      <formula>D27&lt;$H$3</formula>
    </cfRule>
  </conditionalFormatting>
  <conditionalFormatting sqref="E34:E50">
    <cfRule type="expression" dxfId="836" priority="492" stopIfTrue="1">
      <formula>$F34=$H$3</formula>
    </cfRule>
    <cfRule type="expression" dxfId="835" priority="491" stopIfTrue="1">
      <formula>$B34=$H$3</formula>
    </cfRule>
  </conditionalFormatting>
  <conditionalFormatting sqref="E36:E50">
    <cfRule type="expression" dxfId="834" priority="348" stopIfTrue="1">
      <formula>D36&lt;$H$3</formula>
    </cfRule>
    <cfRule type="expression" dxfId="833" priority="490" stopIfTrue="1">
      <formula>$F36=$H$3</formula>
    </cfRule>
  </conditionalFormatting>
  <conditionalFormatting sqref="E63">
    <cfRule type="expression" dxfId="832" priority="753" stopIfTrue="1">
      <formula>$B63=$H$3</formula>
    </cfRule>
    <cfRule type="expression" dxfId="831" priority="204" stopIfTrue="1">
      <formula>D63&lt;$H$3</formula>
    </cfRule>
  </conditionalFormatting>
  <conditionalFormatting sqref="E64 E82 E89">
    <cfRule type="expression" dxfId="830" priority="85333" stopIfTrue="1">
      <formula>$D269=$H$3</formula>
    </cfRule>
  </conditionalFormatting>
  <conditionalFormatting sqref="E66:E76 C6 E6">
    <cfRule type="expression" dxfId="829" priority="1864" stopIfTrue="1">
      <formula>B6&lt;$H$3</formula>
    </cfRule>
  </conditionalFormatting>
  <conditionalFormatting sqref="E77:E81">
    <cfRule type="expression" dxfId="828" priority="868" stopIfTrue="1">
      <formula>$F77=$H$3</formula>
    </cfRule>
    <cfRule type="expression" dxfId="827" priority="869" stopIfTrue="1">
      <formula>D77&lt;$H$3</formula>
    </cfRule>
  </conditionalFormatting>
  <conditionalFormatting sqref="E84:E88">
    <cfRule type="expression" dxfId="826" priority="486" stopIfTrue="1">
      <formula>D84&lt;$H$3</formula>
    </cfRule>
  </conditionalFormatting>
  <conditionalFormatting sqref="E109">
    <cfRule type="expression" dxfId="825" priority="85287" stopIfTrue="1">
      <formula>$D315=$H$3</formula>
    </cfRule>
  </conditionalFormatting>
  <conditionalFormatting sqref="E111">
    <cfRule type="expression" dxfId="824" priority="8" stopIfTrue="1">
      <formula>D111&lt;$H$3</formula>
    </cfRule>
    <cfRule type="expression" dxfId="823" priority="7" stopIfTrue="1">
      <formula>$B111=$H$3</formula>
    </cfRule>
    <cfRule type="expression" dxfId="822" priority="6" stopIfTrue="1">
      <formula>$F111=$H$3</formula>
    </cfRule>
    <cfRule type="expression" dxfId="821" priority="5" stopIfTrue="1">
      <formula>D111&lt;$H$3</formula>
    </cfRule>
  </conditionalFormatting>
  <conditionalFormatting sqref="E8:G10 F21:G21 F22:F25 C8:C10">
    <cfRule type="expression" dxfId="820" priority="2245" stopIfTrue="1">
      <formula>$F8=$H$3</formula>
    </cfRule>
  </conditionalFormatting>
  <conditionalFormatting sqref="E18:G18">
    <cfRule type="expression" dxfId="819" priority="1040" stopIfTrue="1">
      <formula>$F18=$H$3</formula>
    </cfRule>
  </conditionalFormatting>
  <conditionalFormatting sqref="E63:G63 G93:G104">
    <cfRule type="expression" dxfId="818" priority="756" stopIfTrue="1">
      <formula>$F63=$H$3</formula>
    </cfRule>
  </conditionalFormatting>
  <conditionalFormatting sqref="F4:F6">
    <cfRule type="cellIs" dxfId="817" priority="1490" stopIfTrue="1" operator="equal">
      <formula>$H$3</formula>
    </cfRule>
  </conditionalFormatting>
  <conditionalFormatting sqref="F6">
    <cfRule type="cellIs" dxfId="816" priority="1495" stopIfTrue="1" operator="lessThan">
      <formula>$H$3</formula>
    </cfRule>
  </conditionalFormatting>
  <conditionalFormatting sqref="F8:F10">
    <cfRule type="cellIs" dxfId="815" priority="1356" stopIfTrue="1" operator="lessThan">
      <formula>$H$3</formula>
    </cfRule>
  </conditionalFormatting>
  <conditionalFormatting sqref="F8:F11">
    <cfRule type="cellIs" dxfId="814" priority="385" stopIfTrue="1" operator="equal">
      <formula>$H$3</formula>
    </cfRule>
  </conditionalFormatting>
  <conditionalFormatting sqref="F12:F25">
    <cfRule type="cellIs" dxfId="813" priority="1196" stopIfTrue="1" operator="equal">
      <formula>$H$3</formula>
    </cfRule>
  </conditionalFormatting>
  <conditionalFormatting sqref="F13:F25">
    <cfRule type="cellIs" dxfId="812" priority="1198" stopIfTrue="1" operator="lessThan">
      <formula>$H$3</formula>
    </cfRule>
  </conditionalFormatting>
  <conditionalFormatting sqref="F27:F50 F52:F63">
    <cfRule type="cellIs" dxfId="811" priority="308" stopIfTrue="1" operator="lessThan">
      <formula>$H$3</formula>
    </cfRule>
  </conditionalFormatting>
  <conditionalFormatting sqref="F27:F50 F52:F106">
    <cfRule type="cellIs" dxfId="810" priority="307" stopIfTrue="1" operator="equal">
      <formula>$H$3</formula>
    </cfRule>
  </conditionalFormatting>
  <conditionalFormatting sqref="F66:F81">
    <cfRule type="cellIs" dxfId="809" priority="1163" stopIfTrue="1" operator="lessThan">
      <formula>$H$3</formula>
    </cfRule>
  </conditionalFormatting>
  <conditionalFormatting sqref="F84:F88">
    <cfRule type="cellIs" dxfId="808" priority="531" stopIfTrue="1" operator="lessThan">
      <formula>$H$3</formula>
    </cfRule>
  </conditionalFormatting>
  <conditionalFormatting sqref="F91:F106">
    <cfRule type="cellIs" dxfId="807" priority="465" stopIfTrue="1" operator="lessThan">
      <formula>$H$3</formula>
    </cfRule>
  </conditionalFormatting>
  <conditionalFormatting sqref="F109:F112 F114">
    <cfRule type="cellIs" dxfId="806" priority="66" stopIfTrue="1" operator="equal">
      <formula>$H$3</formula>
    </cfRule>
  </conditionalFormatting>
  <conditionalFormatting sqref="F111:F112 F114">
    <cfRule type="cellIs" dxfId="805" priority="72" stopIfTrue="1" operator="lessThan">
      <formula>$H$3</formula>
    </cfRule>
  </conditionalFormatting>
  <conditionalFormatting sqref="F4:G4">
    <cfRule type="expression" dxfId="804" priority="85337">
      <formula>AND($F251=$H$3,$F251&lt;&gt;"")</formula>
    </cfRule>
    <cfRule type="expression" dxfId="803" priority="85336">
      <formula>AND($F251&lt;$H$3,$F251&lt;&gt;"")</formula>
    </cfRule>
  </conditionalFormatting>
  <conditionalFormatting sqref="F11:G11">
    <cfRule type="expression" dxfId="802" priority="85338">
      <formula>AND($F233&lt;$H$3,$F233&lt;&gt;"")</formula>
    </cfRule>
    <cfRule type="expression" dxfId="801" priority="85339">
      <formula>AND($F233=$H$3,$F233&lt;&gt;"")</formula>
    </cfRule>
  </conditionalFormatting>
  <conditionalFormatting sqref="F27:G33">
    <cfRule type="expression" dxfId="800" priority="843" stopIfTrue="1">
      <formula>$F27=$H$3</formula>
    </cfRule>
  </conditionalFormatting>
  <conditionalFormatting sqref="F64:G64 F82:G82 F89:G89">
    <cfRule type="expression" dxfId="799" priority="85340">
      <formula>AND($F269&lt;$H$3,$F269&lt;&gt;"")</formula>
    </cfRule>
    <cfRule type="expression" dxfId="798" priority="85341">
      <formula>AND($F269=$H$3,$F269&lt;&gt;"")</formula>
    </cfRule>
  </conditionalFormatting>
  <conditionalFormatting sqref="F109:G109">
    <cfRule type="expression" dxfId="797" priority="85294">
      <formula>AND($F315&lt;$H$3,$F315&lt;&gt;"")</formula>
    </cfRule>
    <cfRule type="expression" dxfId="796" priority="85295">
      <formula>AND($F315=$H$3,$F315&lt;&gt;"")</formula>
    </cfRule>
  </conditionalFormatting>
  <conditionalFormatting sqref="G4">
    <cfRule type="expression" dxfId="795" priority="85346" stopIfTrue="1">
      <formula>$F251=$H$3</formula>
    </cfRule>
  </conditionalFormatting>
  <conditionalFormatting sqref="G6 G8:G10">
    <cfRule type="expression" dxfId="794" priority="1467" stopIfTrue="1">
      <formula>F6&lt;$H$3</formula>
    </cfRule>
  </conditionalFormatting>
  <conditionalFormatting sqref="G11">
    <cfRule type="expression" dxfId="793" priority="85347" stopIfTrue="1">
      <formula>$F233=$H$3</formula>
    </cfRule>
  </conditionalFormatting>
  <conditionalFormatting sqref="G13:G21">
    <cfRule type="expression" dxfId="792" priority="1063" stopIfTrue="1">
      <formula>F13&lt;$H$3</formula>
    </cfRule>
  </conditionalFormatting>
  <conditionalFormatting sqref="G22:G25">
    <cfRule type="expression" dxfId="791" priority="1026" stopIfTrue="1">
      <formula>F22&lt;$H$3</formula>
    </cfRule>
    <cfRule type="expression" dxfId="790" priority="1027" stopIfTrue="1">
      <formula>$F22=$H$3</formula>
    </cfRule>
  </conditionalFormatting>
  <conditionalFormatting sqref="G27:G40">
    <cfRule type="expression" dxfId="789" priority="550" stopIfTrue="1">
      <formula>F27&lt;$H$3</formula>
    </cfRule>
  </conditionalFormatting>
  <conditionalFormatting sqref="G33">
    <cfRule type="expression" dxfId="788" priority="913" stopIfTrue="1">
      <formula>$B33=$H$3</formula>
    </cfRule>
    <cfRule type="expression" dxfId="787" priority="915" stopIfTrue="1">
      <formula>F33&lt;$H$3</formula>
    </cfRule>
    <cfRule type="expression" dxfId="786" priority="919" stopIfTrue="1">
      <formula>$F33=$H$3</formula>
    </cfRule>
  </conditionalFormatting>
  <conditionalFormatting sqref="G33:G40">
    <cfRule type="expression" dxfId="785" priority="548" stopIfTrue="1">
      <formula>$B33=$H$3</formula>
    </cfRule>
  </conditionalFormatting>
  <conditionalFormatting sqref="G34:G50">
    <cfRule type="expression" dxfId="784" priority="549" stopIfTrue="1">
      <formula>$F34=$H$3</formula>
    </cfRule>
  </conditionalFormatting>
  <conditionalFormatting sqref="G41:G50">
    <cfRule type="expression" dxfId="783" priority="344" stopIfTrue="1">
      <formula>F41&lt;$H$3</formula>
    </cfRule>
    <cfRule type="expression" dxfId="782" priority="765" stopIfTrue="1">
      <formula>$F41=$H$3</formula>
    </cfRule>
    <cfRule type="expression" dxfId="781" priority="764" stopIfTrue="1">
      <formula>$B41=$H$3</formula>
    </cfRule>
    <cfRule type="expression" dxfId="780" priority="766" stopIfTrue="1">
      <formula>F41&lt;$H$3</formula>
    </cfRule>
  </conditionalFormatting>
  <conditionalFormatting sqref="G52:G56 E52:E57">
    <cfRule type="expression" dxfId="779" priority="125" stopIfTrue="1">
      <formula>$F52=$H$3</formula>
    </cfRule>
    <cfRule type="expression" dxfId="778" priority="123" stopIfTrue="1">
      <formula>$F52=$H$3</formula>
    </cfRule>
    <cfRule type="expression" dxfId="777" priority="124" stopIfTrue="1">
      <formula>$B52=$H$3</formula>
    </cfRule>
    <cfRule type="expression" dxfId="776" priority="122" stopIfTrue="1">
      <formula>D52&lt;$H$3</formula>
    </cfRule>
    <cfRule type="expression" dxfId="775" priority="126" stopIfTrue="1">
      <formula>D52&lt;$H$3</formula>
    </cfRule>
  </conditionalFormatting>
  <conditionalFormatting sqref="G63">
    <cfRule type="expression" dxfId="774" priority="234" stopIfTrue="1">
      <formula>F63&lt;$H$3</formula>
    </cfRule>
  </conditionalFormatting>
  <conditionalFormatting sqref="G64 G82 G89">
    <cfRule type="expression" dxfId="773" priority="85348" stopIfTrue="1">
      <formula>$F269=$H$3</formula>
    </cfRule>
  </conditionalFormatting>
  <conditionalFormatting sqref="G66:G81 C91:C104">
    <cfRule type="expression" dxfId="772" priority="119" stopIfTrue="1">
      <formula>B66&lt;$H$3</formula>
    </cfRule>
  </conditionalFormatting>
  <conditionalFormatting sqref="G86:G88 G93:G108 E91:E108">
    <cfRule type="expression" dxfId="771" priority="186" stopIfTrue="1">
      <formula>$B86=$H$3</formula>
    </cfRule>
  </conditionalFormatting>
  <conditionalFormatting sqref="G87:G88">
    <cfRule type="expression" dxfId="770" priority="529" stopIfTrue="1">
      <formula>F87&lt;$H$3</formula>
    </cfRule>
    <cfRule type="expression" dxfId="769" priority="528" stopIfTrue="1">
      <formula>$F87=$H$3</formula>
    </cfRule>
  </conditionalFormatting>
  <conditionalFormatting sqref="G91:G106 G84:G86">
    <cfRule type="expression" dxfId="768" priority="185" stopIfTrue="1">
      <formula>F84&lt;$H$3</formula>
    </cfRule>
  </conditionalFormatting>
  <conditionalFormatting sqref="G105:G106">
    <cfRule type="expression" dxfId="767" priority="179" stopIfTrue="1">
      <formula>$F105=$H$3</formula>
    </cfRule>
    <cfRule type="expression" dxfId="766" priority="180" stopIfTrue="1">
      <formula>F105&lt;$H$3</formula>
    </cfRule>
    <cfRule type="expression" dxfId="765" priority="181" stopIfTrue="1">
      <formula>$B105=$H$3</formula>
    </cfRule>
  </conditionalFormatting>
  <conditionalFormatting sqref="G109">
    <cfRule type="expression" dxfId="764" priority="85302" stopIfTrue="1">
      <formula>$F315=$H$3</formula>
    </cfRule>
  </conditionalFormatting>
  <conditionalFormatting sqref="G111">
    <cfRule type="expression" dxfId="763" priority="4" stopIfTrue="1">
      <formula>F111&lt;$H$3</formula>
    </cfRule>
    <cfRule type="expression" dxfId="762" priority="3" stopIfTrue="1">
      <formula>$B111=$H$3</formula>
    </cfRule>
    <cfRule type="expression" dxfId="761" priority="2" stopIfTrue="1">
      <formula>$F111=$H$3</formula>
    </cfRule>
    <cfRule type="expression" dxfId="760" priority="1" stopIfTrue="1">
      <formula>F111&lt;$H$3</formula>
    </cfRule>
  </conditionalFormatting>
  <conditionalFormatting sqref="G112 G114">
    <cfRule type="expression" dxfId="759" priority="77" stopIfTrue="1">
      <formula>$F112=$H$3</formula>
    </cfRule>
    <cfRule type="expression" dxfId="758" priority="76" stopIfTrue="1">
      <formula>$B112=$H$3</formula>
    </cfRule>
  </conditionalFormatting>
  <conditionalFormatting sqref="G112:G114">
    <cfRule type="expression" dxfId="757" priority="21" stopIfTrue="1">
      <formula>$F112=$H$3</formula>
    </cfRule>
    <cfRule type="expression" dxfId="756" priority="23" stopIfTrue="1">
      <formula>F112&lt;$H$3</formula>
    </cfRule>
  </conditionalFormatting>
  <conditionalFormatting sqref="G113">
    <cfRule type="expression" dxfId="755" priority="20" stopIfTrue="1">
      <formula>F113&lt;$H$3</formula>
    </cfRule>
  </conditionalFormatting>
  <pageMargins left="0.7" right="0.7" top="0.75" bottom="0.75" header="0.3" footer="0.3"/>
  <pageSetup paperSize="9" scale="69" orientation="landscape"/>
  <ignoredErrors>
    <ignoredError sqref="B36 F85 D36:D37 F32:F33 D31:D33 F80:F81 F77:F78 F24 F22 D24 F72:F74 D73:D74 D76:D77 D20:D22 D68:D69 F15:F17 D14:D17 B74 F37 F92:F93 D39 F39 D93:D95 D41 D40:F40 E41:F41 D48 F94 D97:D98 F42 D44 F44 D46:D47 F101 B99 F98 D102:F102 D105 D55 D56 F57 D113 F56" formula="1"/>
  </ignoredError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12"/>
  <sheetViews>
    <sheetView zoomScaleNormal="100" workbookViewId="0">
      <selection activeCell="A98" sqref="A98:I98"/>
    </sheetView>
  </sheetViews>
  <sheetFormatPr defaultColWidth="9" defaultRowHeight="15.6"/>
  <cols>
    <col min="1" max="1" width="16.796875" customWidth="1"/>
    <col min="2" max="7" width="11.59765625" customWidth="1"/>
    <col min="8" max="8" width="63.09765625" customWidth="1"/>
    <col min="9" max="9" width="16.5" customWidth="1"/>
  </cols>
  <sheetData>
    <row r="1" spans="1:13" ht="77.55" customHeight="1">
      <c r="A1" s="25"/>
      <c r="B1" s="25"/>
      <c r="C1" s="101" t="s">
        <v>0</v>
      </c>
      <c r="D1" s="102"/>
      <c r="E1" s="102"/>
      <c r="F1" s="102"/>
      <c r="G1" s="102"/>
      <c r="H1" s="102"/>
      <c r="I1" s="102"/>
    </row>
    <row r="2" spans="1:13" ht="23.1" customHeight="1">
      <c r="A2" s="103" t="s">
        <v>1</v>
      </c>
      <c r="B2" s="103"/>
      <c r="C2" s="104" t="s">
        <v>2</v>
      </c>
      <c r="D2" s="104"/>
      <c r="E2" s="104"/>
      <c r="F2" s="104"/>
      <c r="G2" s="104"/>
      <c r="H2" s="104"/>
      <c r="I2" s="104"/>
    </row>
    <row r="3" spans="1:13" ht="25.05" customHeight="1">
      <c r="A3" s="105"/>
      <c r="B3" s="105"/>
      <c r="C3" s="105"/>
      <c r="D3" s="105"/>
      <c r="E3" s="105"/>
      <c r="F3" s="105"/>
      <c r="G3" s="105"/>
      <c r="H3" s="3">
        <v>46211</v>
      </c>
      <c r="I3" s="26"/>
    </row>
    <row r="4" spans="1:13" s="1" customFormat="1" ht="25.35" hidden="1" customHeight="1">
      <c r="A4" s="98" t="s">
        <v>163</v>
      </c>
      <c r="B4" s="99"/>
      <c r="C4" s="99"/>
      <c r="D4" s="99"/>
      <c r="E4" s="99"/>
      <c r="F4" s="99"/>
      <c r="G4" s="99"/>
      <c r="H4" s="99"/>
      <c r="I4" s="100"/>
    </row>
    <row r="5" spans="1:13" ht="24" hidden="1" customHeight="1">
      <c r="A5" s="27" t="s">
        <v>4</v>
      </c>
      <c r="B5" s="76" t="s">
        <v>5</v>
      </c>
      <c r="C5" s="77"/>
      <c r="D5" s="76" t="s">
        <v>6</v>
      </c>
      <c r="E5" s="77"/>
      <c r="F5" s="76" t="s">
        <v>7</v>
      </c>
      <c r="G5" s="77"/>
      <c r="H5" s="28" t="s">
        <v>8</v>
      </c>
      <c r="I5" s="28" t="s">
        <v>9</v>
      </c>
      <c r="M5" t="s">
        <v>10</v>
      </c>
    </row>
    <row r="6" spans="1:13" s="1" customFormat="1" ht="25.35" hidden="1" customHeight="1">
      <c r="A6" s="43" t="s">
        <v>164</v>
      </c>
      <c r="B6" s="8">
        <v>45963</v>
      </c>
      <c r="C6" s="18">
        <v>0.9375</v>
      </c>
      <c r="D6" s="10">
        <v>45965</v>
      </c>
      <c r="E6" s="9">
        <v>0.5</v>
      </c>
      <c r="F6" s="10">
        <v>45966</v>
      </c>
      <c r="G6" s="9">
        <v>0.27083333333333298</v>
      </c>
      <c r="H6" s="35" t="s">
        <v>165</v>
      </c>
      <c r="I6" s="13"/>
    </row>
    <row r="7" spans="1:13" s="1" customFormat="1" ht="25.35" hidden="1" customHeight="1">
      <c r="A7" s="41" t="s">
        <v>166</v>
      </c>
      <c r="B7" s="44"/>
      <c r="C7" s="44"/>
      <c r="D7" s="44"/>
      <c r="E7" s="44"/>
      <c r="F7" s="44"/>
      <c r="G7" s="44"/>
      <c r="H7" s="35" t="s">
        <v>167</v>
      </c>
      <c r="I7" s="13"/>
    </row>
    <row r="8" spans="1:13" s="1" customFormat="1" ht="25.35" hidden="1" customHeight="1">
      <c r="A8" s="41" t="s">
        <v>168</v>
      </c>
      <c r="B8" s="8">
        <v>45967</v>
      </c>
      <c r="C8" s="18">
        <v>0.75</v>
      </c>
      <c r="D8" s="10">
        <v>45967</v>
      </c>
      <c r="E8" s="9">
        <v>0.83333333333333304</v>
      </c>
      <c r="F8" s="10">
        <v>45968</v>
      </c>
      <c r="G8" s="9">
        <v>0.179166666666667</v>
      </c>
      <c r="H8" s="35"/>
      <c r="I8" s="13"/>
    </row>
    <row r="9" spans="1:13" s="1" customFormat="1" ht="25.35" hidden="1" customHeight="1">
      <c r="A9" s="45" t="s">
        <v>169</v>
      </c>
      <c r="B9" s="8">
        <f>F8+5</f>
        <v>45973</v>
      </c>
      <c r="C9" s="18">
        <v>0.25</v>
      </c>
      <c r="D9" s="10">
        <f>B9+1</f>
        <v>45974</v>
      </c>
      <c r="E9" s="9">
        <v>0.241666666666667</v>
      </c>
      <c r="F9" s="10">
        <f>D9+1</f>
        <v>45975</v>
      </c>
      <c r="G9" s="9">
        <v>0.5</v>
      </c>
      <c r="H9" s="35" t="s">
        <v>170</v>
      </c>
      <c r="I9" s="46"/>
    </row>
    <row r="10" spans="1:13" s="1" customFormat="1" ht="25.35" hidden="1" customHeight="1">
      <c r="A10" s="45" t="s">
        <v>171</v>
      </c>
      <c r="B10" s="8">
        <f>F9+3</f>
        <v>45978</v>
      </c>
      <c r="C10" s="18">
        <v>0.41249999999999998</v>
      </c>
      <c r="D10" s="10">
        <f>B10+1</f>
        <v>45979</v>
      </c>
      <c r="E10" s="9">
        <v>0.23749999999999999</v>
      </c>
      <c r="F10" s="10">
        <f>D10+1</f>
        <v>45980</v>
      </c>
      <c r="G10" s="9">
        <v>8.3333333333333301E-2</v>
      </c>
      <c r="H10" s="35" t="s">
        <v>14</v>
      </c>
      <c r="I10" s="46"/>
    </row>
    <row r="11" spans="1:13" s="1" customFormat="1" ht="25.35" hidden="1" customHeight="1">
      <c r="A11" s="45" t="s">
        <v>172</v>
      </c>
      <c r="B11" s="8">
        <v>45981</v>
      </c>
      <c r="C11" s="18">
        <v>0.233333333333333</v>
      </c>
      <c r="D11" s="10">
        <f>B11+1</f>
        <v>45982</v>
      </c>
      <c r="E11" s="9">
        <v>9.1666666666666702E-2</v>
      </c>
      <c r="F11" s="10">
        <f>D11</f>
        <v>45982</v>
      </c>
      <c r="G11" s="9">
        <v>0.36249999999999999</v>
      </c>
      <c r="H11" s="35" t="s">
        <v>14</v>
      </c>
      <c r="I11" s="13"/>
    </row>
    <row r="12" spans="1:13" s="1" customFormat="1" ht="25.35" hidden="1" customHeight="1">
      <c r="A12" s="45" t="s">
        <v>173</v>
      </c>
      <c r="B12" s="8">
        <f>F11</f>
        <v>45982</v>
      </c>
      <c r="C12" s="18">
        <v>0.75</v>
      </c>
      <c r="D12" s="10">
        <f t="shared" ref="D12:D15" si="0">B12</f>
        <v>45982</v>
      </c>
      <c r="E12" s="9">
        <v>0.875</v>
      </c>
      <c r="F12" s="10">
        <f>D12+1</f>
        <v>45983</v>
      </c>
      <c r="G12" s="9">
        <v>0.29166666666666702</v>
      </c>
      <c r="H12" s="35" t="s">
        <v>174</v>
      </c>
      <c r="I12" s="13"/>
    </row>
    <row r="13" spans="1:13" s="1" customFormat="1" ht="25.35" hidden="1" customHeight="1">
      <c r="A13" s="41" t="s">
        <v>175</v>
      </c>
      <c r="B13" s="8">
        <f>F12+3</f>
        <v>45986</v>
      </c>
      <c r="C13" s="18">
        <v>0.5</v>
      </c>
      <c r="D13" s="10">
        <f>B13+3</f>
        <v>45989</v>
      </c>
      <c r="E13" s="9">
        <v>2.5000000000000001E-2</v>
      </c>
      <c r="F13" s="10">
        <f>D13+1</f>
        <v>45990</v>
      </c>
      <c r="G13" s="9">
        <v>0.329166666666667</v>
      </c>
      <c r="H13" s="35" t="s">
        <v>14</v>
      </c>
      <c r="I13" s="13"/>
    </row>
    <row r="14" spans="1:13" s="1" customFormat="1" ht="25.05" hidden="1" customHeight="1">
      <c r="A14" s="41" t="s">
        <v>176</v>
      </c>
      <c r="B14" s="8">
        <f>F13+2</f>
        <v>45992</v>
      </c>
      <c r="C14" s="18">
        <v>0.95833333333333304</v>
      </c>
      <c r="D14" s="10">
        <f>B14+1</f>
        <v>45993</v>
      </c>
      <c r="E14" s="9">
        <v>0.24583333333333299</v>
      </c>
      <c r="F14" s="10">
        <f>D14</f>
        <v>45993</v>
      </c>
      <c r="G14" s="9">
        <v>0.96250000000000002</v>
      </c>
      <c r="H14" s="35"/>
      <c r="I14" s="13"/>
    </row>
    <row r="15" spans="1:13" s="1" customFormat="1" ht="25.35" hidden="1" customHeight="1">
      <c r="A15" s="41" t="s">
        <v>177</v>
      </c>
      <c r="B15" s="8">
        <f>F14+2</f>
        <v>45995</v>
      </c>
      <c r="C15" s="18">
        <v>0.25</v>
      </c>
      <c r="D15" s="10">
        <f t="shared" si="0"/>
        <v>45995</v>
      </c>
      <c r="E15" s="9">
        <v>0.375</v>
      </c>
      <c r="F15" s="10">
        <f>D15</f>
        <v>45995</v>
      </c>
      <c r="G15" s="9">
        <v>0.74583333333333302</v>
      </c>
      <c r="H15" s="35"/>
      <c r="I15" s="13"/>
    </row>
    <row r="16" spans="1:13" s="1" customFormat="1" ht="25.35" hidden="1" customHeight="1">
      <c r="A16" s="45" t="s">
        <v>178</v>
      </c>
      <c r="B16" s="8">
        <f>F15+1</f>
        <v>45996</v>
      </c>
      <c r="C16" s="18">
        <v>0.125</v>
      </c>
      <c r="D16" s="10">
        <f t="shared" ref="D16:D17" si="1">B16</f>
        <v>45996</v>
      </c>
      <c r="E16" s="9">
        <v>0.29166666666666702</v>
      </c>
      <c r="F16" s="10">
        <f>D16</f>
        <v>45996</v>
      </c>
      <c r="G16" s="9">
        <v>0.67083333333333295</v>
      </c>
      <c r="H16" s="35"/>
      <c r="I16" s="13"/>
    </row>
    <row r="17" spans="1:9" s="1" customFormat="1" ht="25.35" hidden="1" customHeight="1">
      <c r="A17" s="41" t="s">
        <v>179</v>
      </c>
      <c r="B17" s="8">
        <f>F16+3</f>
        <v>45999</v>
      </c>
      <c r="C17" s="18">
        <v>0.36805555555555602</v>
      </c>
      <c r="D17" s="10">
        <f t="shared" si="1"/>
        <v>45999</v>
      </c>
      <c r="E17" s="9">
        <v>0.77500000000000002</v>
      </c>
      <c r="F17" s="10">
        <f>D17+1</f>
        <v>46000</v>
      </c>
      <c r="G17" s="9">
        <v>0.70833333333333304</v>
      </c>
      <c r="H17" s="35" t="s">
        <v>14</v>
      </c>
      <c r="I17" s="13"/>
    </row>
    <row r="18" spans="1:9" s="1" customFormat="1" ht="25.05" hidden="1" customHeight="1">
      <c r="A18" s="41" t="s">
        <v>180</v>
      </c>
      <c r="B18" s="8">
        <f>F17+3</f>
        <v>46003</v>
      </c>
      <c r="C18" s="18">
        <v>0.51249999999999996</v>
      </c>
      <c r="D18" s="10">
        <f>B18+1</f>
        <v>46004</v>
      </c>
      <c r="E18" s="9">
        <v>0.14583333333333301</v>
      </c>
      <c r="F18" s="10">
        <f>D18</f>
        <v>46004</v>
      </c>
      <c r="G18" s="9">
        <v>0.58750000000000002</v>
      </c>
      <c r="H18" s="35" t="s">
        <v>181</v>
      </c>
      <c r="I18" s="13"/>
    </row>
    <row r="19" spans="1:9" s="1" customFormat="1" ht="25.05" hidden="1" customHeight="1">
      <c r="A19" s="41" t="s">
        <v>182</v>
      </c>
      <c r="B19" s="8">
        <f>F18+1</f>
        <v>46005</v>
      </c>
      <c r="C19" s="18">
        <v>0.75</v>
      </c>
      <c r="D19" s="10">
        <f>B19</f>
        <v>46005</v>
      </c>
      <c r="E19" s="9">
        <v>0.97083333333333299</v>
      </c>
      <c r="F19" s="10">
        <f>D19+1</f>
        <v>46006</v>
      </c>
      <c r="G19" s="9">
        <v>0.39583333333333298</v>
      </c>
      <c r="H19" s="35"/>
      <c r="I19" s="13"/>
    </row>
    <row r="20" spans="1:9" s="1" customFormat="1" ht="25.35" hidden="1" customHeight="1">
      <c r="A20" s="45" t="s">
        <v>183</v>
      </c>
      <c r="B20" s="10">
        <f>F19</f>
        <v>46006</v>
      </c>
      <c r="C20" s="9">
        <v>0.625</v>
      </c>
      <c r="D20" s="10">
        <f>B20+2</f>
        <v>46008</v>
      </c>
      <c r="E20" s="9">
        <v>0.5</v>
      </c>
      <c r="F20" s="10">
        <f>D20</f>
        <v>46008</v>
      </c>
      <c r="G20" s="9">
        <v>0.9375</v>
      </c>
      <c r="H20" s="35" t="s">
        <v>184</v>
      </c>
      <c r="I20" s="13"/>
    </row>
    <row r="21" spans="1:9" s="1" customFormat="1" ht="25.5" hidden="1" customHeight="1">
      <c r="A21" s="41" t="s">
        <v>185</v>
      </c>
      <c r="B21" s="10">
        <f>F20+4</f>
        <v>46012</v>
      </c>
      <c r="C21" s="9">
        <v>0.14583333333333301</v>
      </c>
      <c r="D21" s="8">
        <f>B21+3</f>
        <v>46015</v>
      </c>
      <c r="E21" s="9">
        <v>0.66249999999999998</v>
      </c>
      <c r="F21" s="8">
        <f>D21+2</f>
        <v>46017</v>
      </c>
      <c r="G21" s="9">
        <v>0.875</v>
      </c>
      <c r="H21" s="35" t="s">
        <v>109</v>
      </c>
      <c r="I21" s="13"/>
    </row>
    <row r="22" spans="1:9" s="1" customFormat="1" ht="25.05" hidden="1" customHeight="1">
      <c r="A22" s="41" t="s">
        <v>186</v>
      </c>
      <c r="B22" s="10">
        <f>F21+3</f>
        <v>46020</v>
      </c>
      <c r="C22" s="9">
        <v>0.70833333333333304</v>
      </c>
      <c r="D22" s="8">
        <f>B22+1</f>
        <v>46021</v>
      </c>
      <c r="E22" s="9">
        <v>8.3333333333333301E-2</v>
      </c>
      <c r="F22" s="8">
        <f>D22</f>
        <v>46021</v>
      </c>
      <c r="G22" s="9">
        <v>0.625</v>
      </c>
      <c r="H22" s="35" t="s">
        <v>14</v>
      </c>
      <c r="I22" s="13"/>
    </row>
    <row r="23" spans="1:9" s="1" customFormat="1" ht="25.05" hidden="1" customHeight="1">
      <c r="A23" s="41" t="s">
        <v>187</v>
      </c>
      <c r="B23" s="10">
        <f>F22+1</f>
        <v>46022</v>
      </c>
      <c r="C23" s="9">
        <v>0.875</v>
      </c>
      <c r="D23" s="8">
        <f>B23+1</f>
        <v>46023</v>
      </c>
      <c r="E23" s="9">
        <v>0</v>
      </c>
      <c r="F23" s="8">
        <f>D23</f>
        <v>46023</v>
      </c>
      <c r="G23" s="9">
        <v>0.22916666666666699</v>
      </c>
      <c r="H23" s="35"/>
      <c r="I23" s="13"/>
    </row>
    <row r="24" spans="1:9" s="1" customFormat="1" ht="25.05" hidden="1" customHeight="1">
      <c r="A24" s="41" t="s">
        <v>188</v>
      </c>
      <c r="B24" s="10">
        <f>F23</f>
        <v>46023</v>
      </c>
      <c r="C24" s="9">
        <v>0.49166666666666697</v>
      </c>
      <c r="D24" s="8">
        <f>B24+1</f>
        <v>46024</v>
      </c>
      <c r="E24" s="9">
        <v>0.75</v>
      </c>
      <c r="F24" s="8">
        <v>46025</v>
      </c>
      <c r="G24" s="9">
        <v>0.29166666666666702</v>
      </c>
      <c r="H24" s="35" t="s">
        <v>189</v>
      </c>
      <c r="I24" s="13"/>
    </row>
    <row r="25" spans="1:9" s="1" customFormat="1" ht="25.5" hidden="1" customHeight="1">
      <c r="A25" s="41" t="s">
        <v>190</v>
      </c>
      <c r="B25" s="10">
        <f>F24+3</f>
        <v>46028</v>
      </c>
      <c r="C25" s="9">
        <v>0.4375</v>
      </c>
      <c r="D25" s="8">
        <f>B25+2</f>
        <v>46030</v>
      </c>
      <c r="E25" s="9">
        <v>0.47499999999999998</v>
      </c>
      <c r="F25" s="8">
        <f>D25+1</f>
        <v>46031</v>
      </c>
      <c r="G25" s="9">
        <v>0.67777777777777803</v>
      </c>
      <c r="H25" s="35" t="s">
        <v>191</v>
      </c>
      <c r="I25" s="13"/>
    </row>
    <row r="26" spans="1:9" s="1" customFormat="1" ht="25.05" hidden="1" customHeight="1">
      <c r="A26" s="41" t="s">
        <v>192</v>
      </c>
      <c r="B26" s="10">
        <f>F25+3</f>
        <v>46034</v>
      </c>
      <c r="C26" s="9">
        <v>0.66666666666666696</v>
      </c>
      <c r="D26" s="8">
        <f t="shared" ref="D26" si="2">B26</f>
        <v>46034</v>
      </c>
      <c r="E26" s="9">
        <v>0.97916666666666696</v>
      </c>
      <c r="F26" s="8">
        <f>D26+1</f>
        <v>46035</v>
      </c>
      <c r="G26" s="9">
        <v>0.5</v>
      </c>
      <c r="H26" s="35" t="s">
        <v>193</v>
      </c>
      <c r="I26" s="13"/>
    </row>
    <row r="27" spans="1:9" s="1" customFormat="1" ht="25.05" hidden="1" customHeight="1">
      <c r="A27" s="41" t="s">
        <v>194</v>
      </c>
      <c r="B27" s="10">
        <v>46036</v>
      </c>
      <c r="C27" s="9">
        <v>0.75</v>
      </c>
      <c r="D27" s="8">
        <f>B27+1</f>
        <v>46037</v>
      </c>
      <c r="E27" s="9">
        <v>0.22916666666666699</v>
      </c>
      <c r="F27" s="8">
        <f>D27</f>
        <v>46037</v>
      </c>
      <c r="G27" s="9">
        <v>0.52083333333333304</v>
      </c>
      <c r="H27" s="35" t="s">
        <v>14</v>
      </c>
      <c r="I27" s="13"/>
    </row>
    <row r="28" spans="1:9" s="1" customFormat="1" ht="25.05" hidden="1" customHeight="1">
      <c r="A28" s="41" t="s">
        <v>195</v>
      </c>
      <c r="B28" s="10">
        <v>46037</v>
      </c>
      <c r="C28" s="9">
        <v>0.79166666666666696</v>
      </c>
      <c r="D28" s="8">
        <f>B28+1</f>
        <v>46038</v>
      </c>
      <c r="E28" s="9">
        <v>4.1666666666666699E-2</v>
      </c>
      <c r="F28" s="8">
        <f>D28</f>
        <v>46038</v>
      </c>
      <c r="G28" s="9">
        <v>0.45833333333333298</v>
      </c>
      <c r="H28" s="35" t="s">
        <v>174</v>
      </c>
      <c r="I28" s="13"/>
    </row>
    <row r="29" spans="1:9" s="1" customFormat="1" ht="25.5" hidden="1" customHeight="1">
      <c r="A29" s="41" t="s">
        <v>196</v>
      </c>
      <c r="B29" s="10">
        <f>F28+3</f>
        <v>46041</v>
      </c>
      <c r="C29" s="18">
        <v>0.58333333333333304</v>
      </c>
      <c r="D29" s="10">
        <v>46046</v>
      </c>
      <c r="E29" s="18">
        <v>5.83333333333333E-2</v>
      </c>
      <c r="F29" s="10">
        <f t="shared" ref="F29:F33" si="3">D29+1</f>
        <v>46047</v>
      </c>
      <c r="G29" s="18">
        <v>8.3333333333333301E-2</v>
      </c>
      <c r="H29" s="35" t="s">
        <v>197</v>
      </c>
      <c r="I29" s="13"/>
    </row>
    <row r="30" spans="1:9" s="1" customFormat="1" ht="25.05" hidden="1" customHeight="1">
      <c r="A30" s="41" t="s">
        <v>198</v>
      </c>
      <c r="B30" s="10">
        <f>F29+2</f>
        <v>46049</v>
      </c>
      <c r="C30" s="18">
        <v>0.70833333333333304</v>
      </c>
      <c r="D30" s="10">
        <f>B30</f>
        <v>46049</v>
      </c>
      <c r="E30" s="18">
        <v>0.75</v>
      </c>
      <c r="F30" s="10">
        <f t="shared" si="3"/>
        <v>46050</v>
      </c>
      <c r="G30" s="18">
        <v>0.14583333333333301</v>
      </c>
      <c r="H30" s="35"/>
      <c r="I30" s="13"/>
    </row>
    <row r="31" spans="1:9" s="1" customFormat="1" ht="25.05" hidden="1" customHeight="1">
      <c r="A31" s="41" t="s">
        <v>199</v>
      </c>
      <c r="B31" s="10">
        <f>F30+1</f>
        <v>46051</v>
      </c>
      <c r="C31" s="18">
        <v>0.39583333333333298</v>
      </c>
      <c r="D31" s="10">
        <f t="shared" ref="D31" si="4">B31</f>
        <v>46051</v>
      </c>
      <c r="E31" s="18">
        <v>0.75</v>
      </c>
      <c r="F31" s="10">
        <f t="shared" si="3"/>
        <v>46052</v>
      </c>
      <c r="G31" s="18">
        <v>0.6875</v>
      </c>
      <c r="H31" s="35" t="s">
        <v>200</v>
      </c>
      <c r="I31" s="13"/>
    </row>
    <row r="32" spans="1:9" s="1" customFormat="1" ht="25.05" hidden="1" customHeight="1">
      <c r="A32" s="41" t="s">
        <v>201</v>
      </c>
      <c r="B32" s="10">
        <f>F31</f>
        <v>46052</v>
      </c>
      <c r="C32" s="18">
        <v>0.91666666666666696</v>
      </c>
      <c r="D32" s="10">
        <f>B32+5</f>
        <v>46057</v>
      </c>
      <c r="E32" s="18">
        <v>0.875</v>
      </c>
      <c r="F32" s="10">
        <f t="shared" si="3"/>
        <v>46058</v>
      </c>
      <c r="G32" s="18">
        <v>0.35416666666666702</v>
      </c>
      <c r="H32" s="35" t="s">
        <v>14</v>
      </c>
      <c r="I32" s="13"/>
    </row>
    <row r="33" spans="1:13" s="1" customFormat="1" ht="25.5" hidden="1" customHeight="1">
      <c r="A33" s="41" t="s">
        <v>202</v>
      </c>
      <c r="B33" s="10">
        <f>F32+3</f>
        <v>46061</v>
      </c>
      <c r="C33" s="18">
        <v>2.0833333333333301E-2</v>
      </c>
      <c r="D33" s="10">
        <f>B33+2</f>
        <v>46063</v>
      </c>
      <c r="E33" s="9">
        <v>0.82083333333333297</v>
      </c>
      <c r="F33" s="10">
        <f t="shared" si="3"/>
        <v>46064</v>
      </c>
      <c r="G33" s="18">
        <v>0.90416666666666701</v>
      </c>
      <c r="H33" s="35" t="s">
        <v>203</v>
      </c>
      <c r="I33" s="13"/>
    </row>
    <row r="34" spans="1:13" s="1" customFormat="1" ht="25.05" hidden="1" customHeight="1">
      <c r="A34" s="42" t="s">
        <v>204</v>
      </c>
      <c r="B34" s="10">
        <f>F33+3</f>
        <v>46067</v>
      </c>
      <c r="C34" s="18">
        <v>0.83333333333333304</v>
      </c>
      <c r="D34" s="10">
        <f>B34+3</f>
        <v>46070</v>
      </c>
      <c r="E34" s="9">
        <v>0.125</v>
      </c>
      <c r="F34" s="10">
        <f>D34</f>
        <v>46070</v>
      </c>
      <c r="G34" s="18">
        <v>0.79166666666666696</v>
      </c>
      <c r="H34" s="35" t="s">
        <v>14</v>
      </c>
      <c r="I34" s="13"/>
    </row>
    <row r="35" spans="1:13" s="1" customFormat="1" ht="24.45" hidden="1" customHeight="1">
      <c r="A35" s="41" t="s">
        <v>205</v>
      </c>
      <c r="B35" s="10">
        <f>F34+1</f>
        <v>46071</v>
      </c>
      <c r="C35" s="18">
        <v>0.104166666666667</v>
      </c>
      <c r="D35" s="10">
        <f>B35+1</f>
        <v>46072</v>
      </c>
      <c r="E35" s="9">
        <v>0.45833333333333298</v>
      </c>
      <c r="F35" s="10">
        <f>D35+1</f>
        <v>46073</v>
      </c>
      <c r="G35" s="18">
        <v>0</v>
      </c>
      <c r="H35" s="35" t="s">
        <v>206</v>
      </c>
      <c r="I35" s="13"/>
    </row>
    <row r="36" spans="1:13" s="1" customFormat="1" ht="25.05" hidden="1" customHeight="1">
      <c r="A36" s="41" t="s">
        <v>134</v>
      </c>
      <c r="B36" s="10">
        <f>F35+1</f>
        <v>46074</v>
      </c>
      <c r="C36" s="18">
        <v>0.45833333333333298</v>
      </c>
      <c r="D36" s="10">
        <f>B36</f>
        <v>46074</v>
      </c>
      <c r="E36" s="9">
        <v>0.5</v>
      </c>
      <c r="F36" s="10">
        <f>D36</f>
        <v>46074</v>
      </c>
      <c r="G36" s="18">
        <v>0.95833333333333304</v>
      </c>
      <c r="H36" s="35"/>
      <c r="I36" s="13"/>
    </row>
    <row r="37" spans="1:13" s="1" customFormat="1" ht="25.5" hidden="1" customHeight="1">
      <c r="A37" s="41" t="s">
        <v>207</v>
      </c>
      <c r="B37" s="10">
        <f>F36+3</f>
        <v>46077</v>
      </c>
      <c r="C37" s="18">
        <v>0.66666666666666696</v>
      </c>
      <c r="D37" s="10">
        <f>B37+4</f>
        <v>46081</v>
      </c>
      <c r="E37" s="9">
        <v>0.78749999999999998</v>
      </c>
      <c r="F37" s="10">
        <f>D37+1</f>
        <v>46082</v>
      </c>
      <c r="G37" s="18">
        <v>0.98750000000000004</v>
      </c>
      <c r="H37" s="35" t="s">
        <v>14</v>
      </c>
      <c r="I37" s="13"/>
    </row>
    <row r="38" spans="1:13" s="1" customFormat="1" ht="25.05" hidden="1" customHeight="1">
      <c r="A38" s="41" t="s">
        <v>208</v>
      </c>
      <c r="B38" s="10">
        <f>F37+3</f>
        <v>46085</v>
      </c>
      <c r="C38" s="18">
        <v>0.95833333333333304</v>
      </c>
      <c r="D38" s="10">
        <f>B38+1</f>
        <v>46086</v>
      </c>
      <c r="E38" s="9">
        <v>4.1666666666666699E-2</v>
      </c>
      <c r="F38" s="10">
        <f>D38</f>
        <v>46086</v>
      </c>
      <c r="G38" s="18">
        <v>0.4375</v>
      </c>
      <c r="H38" s="35" t="s">
        <v>209</v>
      </c>
      <c r="I38" s="13"/>
    </row>
    <row r="39" spans="1:13" s="1" customFormat="1" ht="25.35" hidden="1" customHeight="1">
      <c r="A39" s="98" t="s">
        <v>210</v>
      </c>
      <c r="B39" s="99"/>
      <c r="C39" s="99"/>
      <c r="D39" s="99"/>
      <c r="E39" s="99"/>
      <c r="F39" s="99"/>
      <c r="G39" s="99"/>
      <c r="H39" s="99"/>
      <c r="I39" s="100"/>
    </row>
    <row r="40" spans="1:13" ht="24" hidden="1" customHeight="1">
      <c r="A40" s="27" t="s">
        <v>4</v>
      </c>
      <c r="B40" s="76" t="s">
        <v>5</v>
      </c>
      <c r="C40" s="77"/>
      <c r="D40" s="76" t="s">
        <v>6</v>
      </c>
      <c r="E40" s="77"/>
      <c r="F40" s="76" t="s">
        <v>7</v>
      </c>
      <c r="G40" s="77"/>
      <c r="H40" s="28" t="s">
        <v>8</v>
      </c>
      <c r="I40" s="28" t="s">
        <v>9</v>
      </c>
      <c r="M40" t="s">
        <v>10</v>
      </c>
    </row>
    <row r="41" spans="1:13" ht="24" hidden="1" customHeight="1">
      <c r="A41" s="36" t="s">
        <v>211</v>
      </c>
      <c r="B41" s="8">
        <v>46088</v>
      </c>
      <c r="C41" s="22">
        <v>0.20833333333333301</v>
      </c>
      <c r="D41" s="8">
        <v>46088</v>
      </c>
      <c r="E41" s="22">
        <v>0.52500000000000002</v>
      </c>
      <c r="F41" s="8">
        <v>46088</v>
      </c>
      <c r="G41" s="22">
        <v>0.875</v>
      </c>
      <c r="H41" s="30" t="s">
        <v>212</v>
      </c>
      <c r="I41" s="47"/>
    </row>
    <row r="42" spans="1:13" ht="24" hidden="1" customHeight="1">
      <c r="A42" s="29" t="s">
        <v>213</v>
      </c>
      <c r="B42" s="8">
        <v>46088</v>
      </c>
      <c r="C42" s="22">
        <v>0.89583333333333304</v>
      </c>
      <c r="D42" s="8">
        <v>46088</v>
      </c>
      <c r="E42" s="22">
        <v>0.91666666666666696</v>
      </c>
      <c r="F42" s="8">
        <v>46089</v>
      </c>
      <c r="G42" s="22">
        <v>0.2</v>
      </c>
      <c r="H42" s="30"/>
      <c r="I42" s="47"/>
    </row>
    <row r="43" spans="1:13" ht="24" hidden="1" customHeight="1">
      <c r="A43" s="29" t="s">
        <v>214</v>
      </c>
      <c r="B43" s="8">
        <v>46089</v>
      </c>
      <c r="C43" s="22">
        <v>0.4375</v>
      </c>
      <c r="D43" s="8">
        <v>46089</v>
      </c>
      <c r="E43" s="22">
        <v>0.58333333333333304</v>
      </c>
      <c r="F43" s="8">
        <v>46090</v>
      </c>
      <c r="G43" s="22">
        <v>0.22083333333333299</v>
      </c>
      <c r="H43" s="30" t="s">
        <v>215</v>
      </c>
      <c r="I43" s="47"/>
    </row>
    <row r="44" spans="1:13" ht="24" hidden="1" customHeight="1">
      <c r="A44" s="29" t="s">
        <v>138</v>
      </c>
      <c r="B44" s="8">
        <v>46091</v>
      </c>
      <c r="C44" s="22">
        <v>0.41666666666666702</v>
      </c>
      <c r="D44" s="8">
        <v>46091</v>
      </c>
      <c r="E44" s="22">
        <v>0.5</v>
      </c>
      <c r="F44" s="8">
        <v>46091</v>
      </c>
      <c r="G44" s="22">
        <v>0.95</v>
      </c>
      <c r="H44" s="30"/>
      <c r="I44" s="47"/>
    </row>
    <row r="45" spans="1:13" ht="24" hidden="1" customHeight="1">
      <c r="A45" s="29" t="s">
        <v>216</v>
      </c>
      <c r="B45" s="8">
        <f>F44+2</f>
        <v>46093</v>
      </c>
      <c r="C45" s="22">
        <v>0.83333333333333304</v>
      </c>
      <c r="D45" s="8">
        <f>B45+3</f>
        <v>46096</v>
      </c>
      <c r="E45" s="22">
        <v>0.45</v>
      </c>
      <c r="F45" s="8">
        <f>D45+1</f>
        <v>46097</v>
      </c>
      <c r="G45" s="22">
        <v>0.55000000000000004</v>
      </c>
      <c r="H45" s="30" t="s">
        <v>14</v>
      </c>
      <c r="I45" s="47"/>
    </row>
    <row r="46" spans="1:13" ht="24" hidden="1" customHeight="1">
      <c r="A46" s="36" t="s">
        <v>217</v>
      </c>
      <c r="B46" s="8">
        <f>F45+2</f>
        <v>46099</v>
      </c>
      <c r="C46" s="22">
        <v>0.33333333333333298</v>
      </c>
      <c r="D46" s="8">
        <f>B46</f>
        <v>46099</v>
      </c>
      <c r="E46" s="22">
        <v>0.45833333333333298</v>
      </c>
      <c r="F46" s="8">
        <f>D46+1</f>
        <v>46100</v>
      </c>
      <c r="G46" s="22">
        <v>0.104166666666667</v>
      </c>
      <c r="H46" s="30" t="s">
        <v>218</v>
      </c>
      <c r="I46" s="48"/>
    </row>
    <row r="47" spans="1:13" s="1" customFormat="1" ht="25.35" hidden="1" customHeight="1">
      <c r="A47" s="98" t="s">
        <v>320</v>
      </c>
      <c r="B47" s="99"/>
      <c r="C47" s="99"/>
      <c r="D47" s="99"/>
      <c r="E47" s="99"/>
      <c r="F47" s="99"/>
      <c r="G47" s="99"/>
      <c r="H47" s="99"/>
      <c r="I47" s="100"/>
    </row>
    <row r="48" spans="1:13" ht="24" hidden="1" customHeight="1">
      <c r="A48" s="27" t="s">
        <v>4</v>
      </c>
      <c r="B48" s="76" t="s">
        <v>5</v>
      </c>
      <c r="C48" s="77"/>
      <c r="D48" s="76" t="s">
        <v>6</v>
      </c>
      <c r="E48" s="77"/>
      <c r="F48" s="76" t="s">
        <v>7</v>
      </c>
      <c r="G48" s="77"/>
      <c r="H48" s="28" t="s">
        <v>8</v>
      </c>
      <c r="I48" s="28" t="s">
        <v>9</v>
      </c>
      <c r="M48" t="s">
        <v>10</v>
      </c>
    </row>
    <row r="49" spans="1:14" ht="24" hidden="1" customHeight="1">
      <c r="A49" s="42" t="s">
        <v>219</v>
      </c>
      <c r="B49" s="8">
        <v>46095</v>
      </c>
      <c r="C49" s="22">
        <v>0.45833333333333298</v>
      </c>
      <c r="D49" s="8">
        <v>46096</v>
      </c>
      <c r="E49" s="22">
        <v>0.37916666666666698</v>
      </c>
      <c r="F49" s="8">
        <f>D49</f>
        <v>46096</v>
      </c>
      <c r="G49" s="22">
        <v>0.89583333333333304</v>
      </c>
      <c r="H49" s="35" t="s">
        <v>220</v>
      </c>
      <c r="I49" s="13"/>
    </row>
    <row r="50" spans="1:14" s="1" customFormat="1" ht="25.5" hidden="1" customHeight="1">
      <c r="A50" s="41" t="s">
        <v>221</v>
      </c>
      <c r="B50" s="8">
        <f>F49+2</f>
        <v>46098</v>
      </c>
      <c r="C50" s="9">
        <v>0.83333333333333304</v>
      </c>
      <c r="D50" s="8">
        <f>B50+1</f>
        <v>46099</v>
      </c>
      <c r="E50" s="22">
        <v>0.40833333333333299</v>
      </c>
      <c r="F50" s="8">
        <f>D50</f>
        <v>46099</v>
      </c>
      <c r="G50" s="22">
        <v>0.72083333333333299</v>
      </c>
      <c r="I50" s="13"/>
    </row>
    <row r="51" spans="1:14" s="1" customFormat="1" ht="24.45" hidden="1" customHeight="1">
      <c r="A51" s="41" t="s">
        <v>222</v>
      </c>
      <c r="B51" s="8">
        <f>F50+2</f>
        <v>46101</v>
      </c>
      <c r="C51" s="9">
        <v>0</v>
      </c>
      <c r="D51" s="8">
        <f t="shared" ref="D51:D52" si="5">B51</f>
        <v>46101</v>
      </c>
      <c r="E51" s="22">
        <v>0.25</v>
      </c>
      <c r="F51" s="8">
        <f>D51</f>
        <v>46101</v>
      </c>
      <c r="G51" s="18">
        <v>0.51180555555555596</v>
      </c>
      <c r="H51" s="35"/>
      <c r="I51" s="13"/>
    </row>
    <row r="52" spans="1:14" s="1" customFormat="1" ht="24.45" hidden="1" customHeight="1">
      <c r="A52" s="41" t="s">
        <v>223</v>
      </c>
      <c r="B52" s="8">
        <f>F51</f>
        <v>46101</v>
      </c>
      <c r="C52" s="9">
        <v>0.75</v>
      </c>
      <c r="D52" s="8">
        <f t="shared" si="5"/>
        <v>46101</v>
      </c>
      <c r="E52" s="18">
        <v>0.875</v>
      </c>
      <c r="F52" s="8">
        <f>D52+1</f>
        <v>46102</v>
      </c>
      <c r="G52" s="18">
        <v>0.125</v>
      </c>
      <c r="H52" s="35" t="s">
        <v>174</v>
      </c>
      <c r="I52" s="13"/>
    </row>
    <row r="53" spans="1:14" s="1" customFormat="1" ht="24.45" hidden="1" customHeight="1">
      <c r="A53" s="41" t="s">
        <v>224</v>
      </c>
      <c r="B53" s="8">
        <f>F52+3</f>
        <v>46105</v>
      </c>
      <c r="C53" s="9">
        <v>0.27083333333333298</v>
      </c>
      <c r="D53" s="8">
        <f>B53+8</f>
        <v>46113</v>
      </c>
      <c r="E53" s="18">
        <v>0.33333333333333298</v>
      </c>
      <c r="F53" s="8">
        <f>D53+1</f>
        <v>46114</v>
      </c>
      <c r="G53" s="18">
        <v>0.65833333333333299</v>
      </c>
      <c r="H53" s="35" t="s">
        <v>14</v>
      </c>
      <c r="I53" s="13"/>
    </row>
    <row r="54" spans="1:14" s="1" customFormat="1" ht="24.45" hidden="1" customHeight="1">
      <c r="A54" s="41" t="s">
        <v>154</v>
      </c>
      <c r="B54" s="8">
        <v>46117</v>
      </c>
      <c r="C54" s="18">
        <v>0.54166666666666696</v>
      </c>
      <c r="D54" s="8">
        <v>46117</v>
      </c>
      <c r="E54" s="18">
        <v>0.93333333333333302</v>
      </c>
      <c r="F54" s="8">
        <f>D54+1</f>
        <v>46118</v>
      </c>
      <c r="G54" s="18">
        <v>0.8125</v>
      </c>
      <c r="H54" s="49"/>
      <c r="I54" s="13"/>
    </row>
    <row r="55" spans="1:14" s="1" customFormat="1" ht="24.45" hidden="1" customHeight="1">
      <c r="A55" s="41" t="s">
        <v>225</v>
      </c>
      <c r="B55" s="19"/>
      <c r="C55" s="19"/>
      <c r="D55" s="19"/>
      <c r="E55" s="19"/>
      <c r="F55" s="19"/>
      <c r="G55" s="19"/>
      <c r="H55" s="35" t="s">
        <v>226</v>
      </c>
      <c r="I55" s="13"/>
    </row>
    <row r="56" spans="1:14" s="1" customFormat="1" ht="24.45" hidden="1" customHeight="1">
      <c r="A56" s="41" t="s">
        <v>227</v>
      </c>
      <c r="B56" s="8">
        <f>F54+2</f>
        <v>46120</v>
      </c>
      <c r="C56" s="18">
        <v>0.29166666666666702</v>
      </c>
      <c r="D56" s="8">
        <f>B56</f>
        <v>46120</v>
      </c>
      <c r="E56" s="18">
        <v>0.41666666666666702</v>
      </c>
      <c r="F56" s="8">
        <f>D56</f>
        <v>46120</v>
      </c>
      <c r="G56" s="18">
        <v>0.75</v>
      </c>
      <c r="H56" s="35"/>
      <c r="I56" s="13"/>
    </row>
    <row r="57" spans="1:14" s="1" customFormat="1" ht="24.45" hidden="1" customHeight="1">
      <c r="A57" s="41" t="s">
        <v>228</v>
      </c>
      <c r="B57" s="8">
        <f>F56+3</f>
        <v>46123</v>
      </c>
      <c r="C57" s="18">
        <v>0.39583333333333298</v>
      </c>
      <c r="D57" s="8">
        <f>B57+9</f>
        <v>46132</v>
      </c>
      <c r="E57" s="9">
        <v>0.79166666666666663</v>
      </c>
      <c r="F57" s="8">
        <f>D57+1</f>
        <v>46133</v>
      </c>
      <c r="G57" s="18">
        <v>0.95833333333333337</v>
      </c>
      <c r="H57" s="35" t="s">
        <v>296</v>
      </c>
      <c r="I57" s="13"/>
    </row>
    <row r="58" spans="1:14" s="1" customFormat="1" ht="24.45" hidden="1" customHeight="1">
      <c r="A58" s="41" t="s">
        <v>229</v>
      </c>
      <c r="B58" s="19"/>
      <c r="C58" s="19"/>
      <c r="D58" s="19"/>
      <c r="E58" s="19"/>
      <c r="F58" s="19"/>
      <c r="G58" s="19"/>
      <c r="H58" s="35" t="s">
        <v>226</v>
      </c>
      <c r="I58" s="13"/>
    </row>
    <row r="59" spans="1:14" s="1" customFormat="1" ht="24.45" hidden="1" customHeight="1">
      <c r="A59" s="41" t="s">
        <v>231</v>
      </c>
      <c r="B59" s="8">
        <f>F57+3</f>
        <v>46136</v>
      </c>
      <c r="C59" s="18">
        <v>0.91666666666666663</v>
      </c>
      <c r="D59" s="8">
        <f>B59+1</f>
        <v>46137</v>
      </c>
      <c r="E59" s="9">
        <v>0.47916666666666669</v>
      </c>
      <c r="F59" s="8">
        <f>D59+1</f>
        <v>46138</v>
      </c>
      <c r="G59" s="18">
        <v>0.16666666666666666</v>
      </c>
      <c r="H59" s="35" t="s">
        <v>294</v>
      </c>
      <c r="I59" s="13"/>
    </row>
    <row r="60" spans="1:14" s="1" customFormat="1" ht="24" hidden="1" customHeight="1">
      <c r="A60" s="106" t="s">
        <v>305</v>
      </c>
      <c r="B60" s="83"/>
      <c r="C60" s="83"/>
      <c r="D60" s="83"/>
      <c r="E60" s="83"/>
      <c r="F60" s="83"/>
      <c r="G60" s="83"/>
      <c r="H60" s="83"/>
      <c r="I60" s="83"/>
    </row>
    <row r="61" spans="1:14" s="1" customFormat="1" ht="24" hidden="1" customHeight="1">
      <c r="A61" s="6" t="s">
        <v>4</v>
      </c>
      <c r="B61" s="81" t="s">
        <v>5</v>
      </c>
      <c r="C61" s="82"/>
      <c r="D61" s="81" t="s">
        <v>6</v>
      </c>
      <c r="E61" s="82"/>
      <c r="F61" s="81" t="s">
        <v>7</v>
      </c>
      <c r="G61" s="82"/>
      <c r="H61" s="7" t="s">
        <v>8</v>
      </c>
      <c r="I61" s="7" t="s">
        <v>9</v>
      </c>
      <c r="N61" s="1" t="s">
        <v>30</v>
      </c>
    </row>
    <row r="62" spans="1:14" s="1" customFormat="1" ht="25.05" hidden="1" customHeight="1">
      <c r="A62" s="14" t="s">
        <v>231</v>
      </c>
      <c r="B62" s="8">
        <v>46118</v>
      </c>
      <c r="C62" s="18">
        <v>8.3333333333333301E-2</v>
      </c>
      <c r="D62" s="8">
        <v>46118</v>
      </c>
      <c r="E62" s="18">
        <v>0.375</v>
      </c>
      <c r="F62" s="8">
        <v>46119</v>
      </c>
      <c r="G62" s="18">
        <v>3.7499999999999999E-2</v>
      </c>
      <c r="H62" s="12" t="s">
        <v>232</v>
      </c>
      <c r="I62" s="13"/>
    </row>
    <row r="63" spans="1:14" s="1" customFormat="1" ht="25.05" hidden="1" customHeight="1">
      <c r="A63" s="5" t="s">
        <v>229</v>
      </c>
      <c r="B63" s="8">
        <v>46119</v>
      </c>
      <c r="C63" s="18">
        <v>0.33333333333333298</v>
      </c>
      <c r="D63" s="8">
        <v>46119</v>
      </c>
      <c r="E63" s="18">
        <v>0.45833333333333298</v>
      </c>
      <c r="F63" s="8">
        <v>46119</v>
      </c>
      <c r="G63" s="18">
        <v>0.90833333333333299</v>
      </c>
      <c r="H63" s="12"/>
      <c r="I63" s="13"/>
    </row>
    <row r="64" spans="1:14" s="1" customFormat="1" ht="25.05" hidden="1" customHeight="1">
      <c r="A64" s="5" t="s">
        <v>233</v>
      </c>
      <c r="B64" s="8">
        <v>46121</v>
      </c>
      <c r="C64" s="18">
        <v>0.41666666666666702</v>
      </c>
      <c r="D64" s="8">
        <f>B64</f>
        <v>46121</v>
      </c>
      <c r="E64" s="18">
        <v>0.58333333333333304</v>
      </c>
      <c r="F64" s="8">
        <f>D64</f>
        <v>46121</v>
      </c>
      <c r="G64" s="18">
        <v>0.875</v>
      </c>
      <c r="H64" s="35" t="s">
        <v>14</v>
      </c>
      <c r="I64" s="13"/>
    </row>
    <row r="65" spans="1:14" s="1" customFormat="1" ht="24.45" hidden="1" customHeight="1">
      <c r="A65" s="50" t="s">
        <v>342</v>
      </c>
      <c r="B65" s="8">
        <v>46123</v>
      </c>
      <c r="C65" s="18">
        <v>0.45833333333333298</v>
      </c>
      <c r="D65" s="8">
        <v>46126</v>
      </c>
      <c r="E65" s="18">
        <v>0.79027777777777775</v>
      </c>
      <c r="F65" s="8">
        <v>46127</v>
      </c>
      <c r="G65" s="18">
        <v>0.60416666666666663</v>
      </c>
      <c r="H65" s="35"/>
      <c r="I65" s="13"/>
    </row>
    <row r="66" spans="1:14" s="1" customFormat="1" ht="24.45" hidden="1" customHeight="1">
      <c r="A66" s="42" t="s">
        <v>234</v>
      </c>
      <c r="B66" s="8">
        <v>46127</v>
      </c>
      <c r="C66" s="18">
        <v>0.66666666666666663</v>
      </c>
      <c r="D66" s="8">
        <v>46128</v>
      </c>
      <c r="E66" s="18">
        <v>0.71666666666666667</v>
      </c>
      <c r="F66" s="8">
        <v>46129</v>
      </c>
      <c r="G66" s="18">
        <v>0.48333333333333334</v>
      </c>
      <c r="H66" s="35" t="s">
        <v>295</v>
      </c>
      <c r="I66" s="13"/>
    </row>
    <row r="67" spans="1:14" s="1" customFormat="1" ht="25.05" hidden="1" customHeight="1">
      <c r="A67" s="5" t="s">
        <v>235</v>
      </c>
      <c r="B67" s="8">
        <v>46131</v>
      </c>
      <c r="C67" s="18">
        <v>0.54166666666666663</v>
      </c>
      <c r="D67" s="8">
        <v>46131</v>
      </c>
      <c r="E67" s="18">
        <v>0.72916666666666663</v>
      </c>
      <c r="F67" s="8">
        <v>46132</v>
      </c>
      <c r="G67" s="18">
        <v>0.125</v>
      </c>
      <c r="H67" s="12"/>
      <c r="I67" s="13"/>
    </row>
    <row r="68" spans="1:14" s="1" customFormat="1" ht="25.05" hidden="1" customHeight="1">
      <c r="A68" s="5" t="s">
        <v>236</v>
      </c>
      <c r="B68" s="8">
        <v>46133</v>
      </c>
      <c r="C68" s="18">
        <v>0.70833333333333337</v>
      </c>
      <c r="D68" s="8">
        <v>46136</v>
      </c>
      <c r="E68" s="18">
        <v>0.41666666666666669</v>
      </c>
      <c r="F68" s="8">
        <v>46136</v>
      </c>
      <c r="G68" s="18">
        <v>0.6875</v>
      </c>
      <c r="H68" s="12" t="s">
        <v>307</v>
      </c>
      <c r="I68" s="13"/>
    </row>
    <row r="69" spans="1:14" s="1" customFormat="1" ht="24" hidden="1" customHeight="1">
      <c r="A69" s="83" t="s">
        <v>306</v>
      </c>
      <c r="B69" s="83"/>
      <c r="C69" s="83"/>
      <c r="D69" s="83"/>
      <c r="E69" s="83"/>
      <c r="F69" s="83"/>
      <c r="G69" s="83"/>
      <c r="H69" s="83"/>
      <c r="I69" s="83"/>
    </row>
    <row r="70" spans="1:14" s="1" customFormat="1" ht="24" hidden="1" customHeight="1">
      <c r="A70" s="6" t="s">
        <v>4</v>
      </c>
      <c r="B70" s="81" t="s">
        <v>5</v>
      </c>
      <c r="C70" s="82"/>
      <c r="D70" s="81" t="s">
        <v>6</v>
      </c>
      <c r="E70" s="82"/>
      <c r="F70" s="81" t="s">
        <v>7</v>
      </c>
      <c r="G70" s="82"/>
      <c r="H70" s="7" t="s">
        <v>8</v>
      </c>
      <c r="I70" s="7" t="s">
        <v>9</v>
      </c>
      <c r="N70" s="1" t="s">
        <v>30</v>
      </c>
    </row>
    <row r="71" spans="1:14" s="1" customFormat="1" ht="25.05" hidden="1" customHeight="1">
      <c r="A71" s="14" t="s">
        <v>303</v>
      </c>
      <c r="B71" s="8">
        <v>46137</v>
      </c>
      <c r="C71" s="18">
        <v>0.66666666666666663</v>
      </c>
      <c r="D71" s="8">
        <f t="shared" ref="D71:D73" si="6">B71</f>
        <v>46137</v>
      </c>
      <c r="E71" s="18">
        <v>0.79166666666666663</v>
      </c>
      <c r="F71" s="8">
        <f>D71+1</f>
        <v>46138</v>
      </c>
      <c r="G71" s="18">
        <v>0.41666666666666669</v>
      </c>
      <c r="H71" s="12" t="s">
        <v>308</v>
      </c>
      <c r="I71" s="13"/>
    </row>
    <row r="72" spans="1:14" s="1" customFormat="1" ht="25.05" hidden="1" customHeight="1">
      <c r="A72" s="5" t="s">
        <v>298</v>
      </c>
      <c r="B72" s="8">
        <f>F71+1</f>
        <v>46139</v>
      </c>
      <c r="C72" s="18">
        <v>0</v>
      </c>
      <c r="D72" s="8">
        <f>B72</f>
        <v>46139</v>
      </c>
      <c r="E72" s="18">
        <v>0.33333333333333331</v>
      </c>
      <c r="F72" s="8">
        <f>D72</f>
        <v>46139</v>
      </c>
      <c r="G72" s="18">
        <v>0.67500000000000004</v>
      </c>
      <c r="H72" s="12"/>
      <c r="I72" s="13"/>
    </row>
    <row r="73" spans="1:14" s="1" customFormat="1" ht="25.05" hidden="1" customHeight="1">
      <c r="A73" s="5" t="s">
        <v>300</v>
      </c>
      <c r="B73" s="8">
        <f>F72+2</f>
        <v>46141</v>
      </c>
      <c r="C73" s="18">
        <v>0.83333333333333337</v>
      </c>
      <c r="D73" s="8">
        <f t="shared" si="6"/>
        <v>46141</v>
      </c>
      <c r="E73" s="18">
        <v>0.95833333333333337</v>
      </c>
      <c r="F73" s="8">
        <f>D73+1</f>
        <v>46142</v>
      </c>
      <c r="G73" s="18">
        <v>0.16250000000000001</v>
      </c>
      <c r="H73" s="35"/>
      <c r="I73" s="13"/>
    </row>
    <row r="74" spans="1:14" s="1" customFormat="1" ht="24.45" hidden="1" customHeight="1">
      <c r="A74" s="50" t="s">
        <v>304</v>
      </c>
      <c r="B74" s="8">
        <f>F73+2</f>
        <v>46144</v>
      </c>
      <c r="C74" s="18">
        <v>0.75</v>
      </c>
      <c r="D74" s="8">
        <f>B74+2</f>
        <v>46146</v>
      </c>
      <c r="E74" s="18">
        <v>0.58333333333333337</v>
      </c>
      <c r="F74" s="8">
        <f>D74+1</f>
        <v>46147</v>
      </c>
      <c r="G74" s="18">
        <v>0.875</v>
      </c>
      <c r="H74" s="35" t="s">
        <v>301</v>
      </c>
      <c r="I74" s="13"/>
    </row>
    <row r="75" spans="1:14" s="1" customFormat="1" ht="25.05" hidden="1" customHeight="1">
      <c r="A75" s="14" t="s">
        <v>334</v>
      </c>
      <c r="B75" s="8">
        <v>46153</v>
      </c>
      <c r="C75" s="18">
        <v>0.75</v>
      </c>
      <c r="D75" s="8">
        <v>46154</v>
      </c>
      <c r="E75" s="9">
        <v>0.375</v>
      </c>
      <c r="F75" s="10">
        <v>46154</v>
      </c>
      <c r="G75" s="9">
        <v>0.70833333333333337</v>
      </c>
      <c r="H75" s="12" t="s">
        <v>371</v>
      </c>
      <c r="I75" s="13"/>
    </row>
    <row r="76" spans="1:14" s="1" customFormat="1" ht="25.05" hidden="1" customHeight="1">
      <c r="A76" s="5" t="s">
        <v>335</v>
      </c>
      <c r="B76" s="8">
        <v>46155</v>
      </c>
      <c r="C76" s="18">
        <v>0.95833333333333337</v>
      </c>
      <c r="D76" s="8">
        <v>46156</v>
      </c>
      <c r="E76" s="18">
        <v>0.33333333333333331</v>
      </c>
      <c r="F76" s="8">
        <v>46156</v>
      </c>
      <c r="G76" s="18">
        <v>0.75</v>
      </c>
      <c r="H76" s="35"/>
      <c r="I76" s="13"/>
    </row>
    <row r="77" spans="1:14" s="1" customFormat="1" ht="25.35" customHeight="1">
      <c r="A77" s="98" t="s">
        <v>451</v>
      </c>
      <c r="B77" s="99"/>
      <c r="C77" s="99"/>
      <c r="D77" s="99"/>
      <c r="E77" s="99"/>
      <c r="F77" s="99"/>
      <c r="G77" s="99"/>
      <c r="H77" s="99"/>
      <c r="I77" s="100"/>
    </row>
    <row r="78" spans="1:14" ht="24" customHeight="1">
      <c r="A78" s="27" t="s">
        <v>4</v>
      </c>
      <c r="B78" s="76" t="s">
        <v>5</v>
      </c>
      <c r="C78" s="77"/>
      <c r="D78" s="76" t="s">
        <v>6</v>
      </c>
      <c r="E78" s="77"/>
      <c r="F78" s="76" t="s">
        <v>7</v>
      </c>
      <c r="G78" s="77"/>
      <c r="H78" s="28" t="s">
        <v>8</v>
      </c>
      <c r="I78" s="28" t="s">
        <v>9</v>
      </c>
      <c r="M78" t="s">
        <v>10</v>
      </c>
    </row>
    <row r="79" spans="1:14" s="1" customFormat="1" ht="24.45" hidden="1" customHeight="1">
      <c r="A79" s="42" t="s">
        <v>161</v>
      </c>
      <c r="B79" s="8">
        <v>46174</v>
      </c>
      <c r="C79" s="11">
        <v>0.1875</v>
      </c>
      <c r="D79" s="8">
        <v>46174</v>
      </c>
      <c r="E79" s="11">
        <v>0.95833333333333337</v>
      </c>
      <c r="F79" s="10">
        <v>46175</v>
      </c>
      <c r="G79" s="34">
        <v>0.70833333333333337</v>
      </c>
      <c r="H79" s="35" t="s">
        <v>344</v>
      </c>
      <c r="I79" s="13"/>
    </row>
    <row r="80" spans="1:14" s="1" customFormat="1" ht="24.45" hidden="1" customHeight="1">
      <c r="A80" s="41" t="s">
        <v>345</v>
      </c>
      <c r="B80" s="19"/>
      <c r="C80" s="19"/>
      <c r="D80" s="19"/>
      <c r="E80" s="19"/>
      <c r="F80" s="19"/>
      <c r="G80" s="19"/>
      <c r="H80" s="35" t="s">
        <v>226</v>
      </c>
      <c r="I80" s="13"/>
    </row>
    <row r="81" spans="1:14" s="1" customFormat="1" ht="24.45" hidden="1" customHeight="1">
      <c r="A81" s="41" t="s">
        <v>346</v>
      </c>
      <c r="B81" s="8">
        <v>46177</v>
      </c>
      <c r="C81" s="11">
        <v>0.25</v>
      </c>
      <c r="D81" s="8">
        <f>B81</f>
        <v>46177</v>
      </c>
      <c r="E81" s="11">
        <v>0.375</v>
      </c>
      <c r="F81" s="10">
        <v>46177</v>
      </c>
      <c r="G81" s="34">
        <v>0.85416666666666663</v>
      </c>
      <c r="H81" s="35" t="s">
        <v>402</v>
      </c>
      <c r="I81" s="13"/>
    </row>
    <row r="82" spans="1:14" s="1" customFormat="1" ht="24.45" hidden="1" customHeight="1">
      <c r="A82" s="50" t="s">
        <v>347</v>
      </c>
      <c r="B82" s="8">
        <f>F81+4</f>
        <v>46181</v>
      </c>
      <c r="C82" s="11">
        <v>0.37152777777777779</v>
      </c>
      <c r="D82" s="8">
        <v>46185</v>
      </c>
      <c r="E82" s="11">
        <v>0.84583333333333333</v>
      </c>
      <c r="F82" s="10">
        <f>D82+2</f>
        <v>46187</v>
      </c>
      <c r="G82" s="34">
        <v>0.29166666666666669</v>
      </c>
      <c r="H82" s="30" t="s">
        <v>301</v>
      </c>
      <c r="I82" s="13"/>
    </row>
    <row r="83" spans="1:14" s="1" customFormat="1" ht="24.45" customHeight="1">
      <c r="A83" s="41" t="s">
        <v>357</v>
      </c>
      <c r="B83" s="8">
        <f>F82+3</f>
        <v>46190</v>
      </c>
      <c r="C83" s="18">
        <v>8.3333333333333329E-2</v>
      </c>
      <c r="D83" s="8">
        <f>B83</f>
        <v>46190</v>
      </c>
      <c r="E83" s="18">
        <v>0.32500000000000001</v>
      </c>
      <c r="F83" s="10">
        <f>D83+1</f>
        <v>46191</v>
      </c>
      <c r="G83" s="18">
        <v>2.9166666666666667E-2</v>
      </c>
      <c r="H83" s="30" t="s">
        <v>301</v>
      </c>
      <c r="I83" s="13"/>
    </row>
    <row r="84" spans="1:14" s="1" customFormat="1" ht="24.45" customHeight="1">
      <c r="A84" s="41" t="s">
        <v>404</v>
      </c>
      <c r="B84" s="8">
        <f>F83+1</f>
        <v>46192</v>
      </c>
      <c r="C84" s="18">
        <v>0.45833333333333331</v>
      </c>
      <c r="D84" s="8">
        <v>46194</v>
      </c>
      <c r="E84" s="18">
        <v>0</v>
      </c>
      <c r="F84" s="10">
        <f>D84</f>
        <v>46194</v>
      </c>
      <c r="G84" s="18">
        <v>0.35416666666666669</v>
      </c>
      <c r="H84" s="30" t="s">
        <v>301</v>
      </c>
      <c r="I84" s="46"/>
    </row>
    <row r="85" spans="1:14" s="1" customFormat="1" ht="24.45" customHeight="1">
      <c r="A85" s="41" t="s">
        <v>405</v>
      </c>
      <c r="B85" s="8">
        <f>F84</f>
        <v>46194</v>
      </c>
      <c r="C85" s="18">
        <v>0.58333333333333337</v>
      </c>
      <c r="D85" s="8">
        <f>B85+1</f>
        <v>46195</v>
      </c>
      <c r="E85" s="18">
        <v>0.1125</v>
      </c>
      <c r="F85" s="10">
        <f>D85</f>
        <v>46195</v>
      </c>
      <c r="G85" s="18">
        <v>0.58333333333333337</v>
      </c>
      <c r="H85" s="30" t="s">
        <v>301</v>
      </c>
      <c r="I85" s="46"/>
    </row>
    <row r="86" spans="1:14" s="1" customFormat="1" ht="24.45" customHeight="1">
      <c r="A86" s="73" t="s">
        <v>316</v>
      </c>
      <c r="B86" s="8">
        <f>F85+3</f>
        <v>46198</v>
      </c>
      <c r="C86" s="22">
        <v>0.42916666666666664</v>
      </c>
      <c r="D86" s="8">
        <f>B86+13</f>
        <v>46211</v>
      </c>
      <c r="E86" s="9">
        <v>0.75</v>
      </c>
      <c r="F86" s="17">
        <f>D86+1</f>
        <v>46212</v>
      </c>
      <c r="G86" s="18">
        <v>0.75</v>
      </c>
      <c r="H86" s="30" t="s">
        <v>494</v>
      </c>
      <c r="I86" s="46"/>
    </row>
    <row r="87" spans="1:14" s="1" customFormat="1" ht="24.45" customHeight="1">
      <c r="A87" s="50" t="s">
        <v>355</v>
      </c>
      <c r="B87" s="17">
        <f>F86+5</f>
        <v>46217</v>
      </c>
      <c r="C87" s="18">
        <v>0.25</v>
      </c>
      <c r="D87" s="17">
        <f>B87</f>
        <v>46217</v>
      </c>
      <c r="E87" s="18">
        <v>0.29166666666666669</v>
      </c>
      <c r="F87" s="17">
        <f>D87</f>
        <v>46217</v>
      </c>
      <c r="G87" s="18">
        <v>0.625</v>
      </c>
      <c r="H87" s="35"/>
      <c r="I87" s="46"/>
    </row>
    <row r="88" spans="1:14" s="1" customFormat="1" ht="24.45" customHeight="1">
      <c r="A88" s="50" t="s">
        <v>437</v>
      </c>
      <c r="B88" s="17">
        <f>F87+1</f>
        <v>46218</v>
      </c>
      <c r="C88" s="18">
        <v>0.875</v>
      </c>
      <c r="D88" s="17">
        <f>B88+1</f>
        <v>46219</v>
      </c>
      <c r="E88" s="18">
        <v>0</v>
      </c>
      <c r="F88" s="17">
        <f>D88</f>
        <v>46219</v>
      </c>
      <c r="G88" s="18">
        <v>0.41666666666666669</v>
      </c>
      <c r="H88" s="35"/>
      <c r="I88" s="46"/>
    </row>
    <row r="89" spans="1:14" s="1" customFormat="1" ht="24.45" customHeight="1">
      <c r="A89" s="41" t="s">
        <v>440</v>
      </c>
      <c r="B89" s="17">
        <f>F88</f>
        <v>46219</v>
      </c>
      <c r="C89" s="18">
        <v>0.66666666666666663</v>
      </c>
      <c r="D89" s="17">
        <f>B89</f>
        <v>46219</v>
      </c>
      <c r="E89" s="18">
        <v>0.79166666666666663</v>
      </c>
      <c r="F89" s="17">
        <f>D89+1</f>
        <v>46220</v>
      </c>
      <c r="G89" s="18">
        <v>0.125</v>
      </c>
      <c r="H89" s="35"/>
      <c r="I89" s="46"/>
    </row>
    <row r="90" spans="1:14" s="1" customFormat="1" ht="24.45" customHeight="1">
      <c r="A90" s="41" t="s">
        <v>433</v>
      </c>
      <c r="B90" s="17">
        <f>F89+2</f>
        <v>46222</v>
      </c>
      <c r="C90" s="18">
        <v>0.625</v>
      </c>
      <c r="D90" s="17">
        <f>B90+2</f>
        <v>46224</v>
      </c>
      <c r="E90" s="18">
        <v>0.625</v>
      </c>
      <c r="F90" s="17">
        <f>D90+1</f>
        <v>46225</v>
      </c>
      <c r="G90" s="18">
        <v>0.625</v>
      </c>
      <c r="H90" s="35"/>
      <c r="I90" s="46"/>
    </row>
    <row r="91" spans="1:14" s="1" customFormat="1" ht="24.45" customHeight="1">
      <c r="A91" s="41" t="s">
        <v>401</v>
      </c>
      <c r="B91" s="17">
        <f>F90+3</f>
        <v>46228</v>
      </c>
      <c r="C91" s="18">
        <v>0.125</v>
      </c>
      <c r="D91" s="17">
        <f>B91</f>
        <v>46228</v>
      </c>
      <c r="E91" s="18">
        <v>0.16666666666666666</v>
      </c>
      <c r="F91" s="17">
        <f>D91</f>
        <v>46228</v>
      </c>
      <c r="G91" s="18">
        <v>0.5</v>
      </c>
      <c r="H91" s="35"/>
      <c r="I91" s="46"/>
    </row>
    <row r="92" spans="1:14" s="1" customFormat="1" ht="24" customHeight="1">
      <c r="A92" s="98" t="s">
        <v>497</v>
      </c>
      <c r="B92" s="99"/>
      <c r="C92" s="99"/>
      <c r="D92" s="99"/>
      <c r="E92" s="99"/>
      <c r="F92" s="99"/>
      <c r="G92" s="99"/>
      <c r="H92" s="99"/>
      <c r="I92" s="100"/>
    </row>
    <row r="93" spans="1:14" s="1" customFormat="1" ht="24" customHeight="1">
      <c r="A93" s="6" t="s">
        <v>4</v>
      </c>
      <c r="B93" s="81" t="s">
        <v>5</v>
      </c>
      <c r="C93" s="82"/>
      <c r="D93" s="81" t="s">
        <v>6</v>
      </c>
      <c r="E93" s="82"/>
      <c r="F93" s="81" t="s">
        <v>7</v>
      </c>
      <c r="G93" s="82"/>
      <c r="H93" s="7" t="s">
        <v>8</v>
      </c>
      <c r="I93" s="7" t="s">
        <v>9</v>
      </c>
      <c r="N93" s="1" t="s">
        <v>30</v>
      </c>
    </row>
    <row r="94" spans="1:14" s="1" customFormat="1" ht="24.45" customHeight="1">
      <c r="A94" s="53" t="s">
        <v>469</v>
      </c>
      <c r="B94" s="8">
        <v>46222</v>
      </c>
      <c r="C94" s="18">
        <v>0</v>
      </c>
      <c r="D94" s="8">
        <f>B94</f>
        <v>46222</v>
      </c>
      <c r="E94" s="18">
        <v>4.1666666666666664E-2</v>
      </c>
      <c r="F94" s="8">
        <f>D94</f>
        <v>46222</v>
      </c>
      <c r="G94" s="18">
        <v>0.58333333333333337</v>
      </c>
      <c r="H94" s="35" t="s">
        <v>470</v>
      </c>
      <c r="I94" s="46"/>
    </row>
    <row r="95" spans="1:14" s="1" customFormat="1" ht="24.45" customHeight="1">
      <c r="A95" s="5" t="s">
        <v>460</v>
      </c>
      <c r="B95" s="8">
        <f>F94+1</f>
        <v>46223</v>
      </c>
      <c r="C95" s="18">
        <v>0.83333333333333337</v>
      </c>
      <c r="D95" s="8">
        <f>B95+1</f>
        <v>46224</v>
      </c>
      <c r="E95" s="18">
        <v>0.25</v>
      </c>
      <c r="F95" s="8">
        <f>D95</f>
        <v>46224</v>
      </c>
      <c r="G95" s="18">
        <v>0.66666666666666663</v>
      </c>
      <c r="I95" s="46"/>
    </row>
    <row r="96" spans="1:14" s="1" customFormat="1" ht="24.45" customHeight="1">
      <c r="A96" s="5" t="s">
        <v>439</v>
      </c>
      <c r="B96" s="8">
        <f>F95+1</f>
        <v>46225</v>
      </c>
      <c r="C96" s="18">
        <v>0.25</v>
      </c>
      <c r="D96" s="8">
        <f>B96</f>
        <v>46225</v>
      </c>
      <c r="E96" s="18">
        <v>0.33333333333333331</v>
      </c>
      <c r="F96" s="8">
        <f>D96</f>
        <v>46225</v>
      </c>
      <c r="G96" s="18">
        <v>0.75</v>
      </c>
      <c r="H96" s="35"/>
      <c r="I96" s="46"/>
    </row>
    <row r="97" spans="1:11" s="1" customFormat="1" ht="24.45" customHeight="1">
      <c r="A97" s="5" t="s">
        <v>485</v>
      </c>
      <c r="B97" s="8">
        <f>F96+2</f>
        <v>46227</v>
      </c>
      <c r="C97" s="18">
        <v>0.33333333333333331</v>
      </c>
      <c r="D97" s="8">
        <f>B97</f>
        <v>46227</v>
      </c>
      <c r="E97" s="18">
        <v>0.375</v>
      </c>
      <c r="F97" s="8">
        <f>D97</f>
        <v>46227</v>
      </c>
      <c r="G97" s="18">
        <v>0.70833333333333337</v>
      </c>
      <c r="H97" s="35"/>
      <c r="I97" s="46"/>
    </row>
    <row r="98" spans="1:11" ht="24" customHeight="1">
      <c r="A98" s="78" t="s">
        <v>498</v>
      </c>
      <c r="B98" s="79"/>
      <c r="C98" s="79"/>
      <c r="D98" s="79"/>
      <c r="E98" s="79"/>
      <c r="F98" s="79"/>
      <c r="G98" s="79"/>
      <c r="H98" s="79"/>
      <c r="I98" s="80"/>
    </row>
    <row r="99" spans="1:11" ht="24" customHeight="1">
      <c r="A99" s="27" t="s">
        <v>4</v>
      </c>
      <c r="B99" s="76" t="s">
        <v>445</v>
      </c>
      <c r="C99" s="77"/>
      <c r="D99" s="76" t="s">
        <v>447</v>
      </c>
      <c r="E99" s="77"/>
      <c r="F99" s="76" t="s">
        <v>7</v>
      </c>
      <c r="G99" s="77"/>
      <c r="H99" s="28" t="s">
        <v>8</v>
      </c>
      <c r="I99" s="28" t="s">
        <v>9</v>
      </c>
      <c r="K99" t="s">
        <v>10</v>
      </c>
    </row>
    <row r="100" spans="1:11" s="1" customFormat="1" ht="24.75" hidden="1" customHeight="1">
      <c r="A100" s="68" t="s">
        <v>354</v>
      </c>
      <c r="B100" s="8">
        <v>46166</v>
      </c>
      <c r="C100" s="11">
        <v>0.79166666666666663</v>
      </c>
      <c r="D100" s="8">
        <v>46168</v>
      </c>
      <c r="E100" s="11">
        <v>0.625</v>
      </c>
      <c r="F100" s="8">
        <v>46168</v>
      </c>
      <c r="G100" s="11">
        <v>0.97499999999999998</v>
      </c>
      <c r="H100" s="30" t="s">
        <v>392</v>
      </c>
      <c r="I100" s="60"/>
    </row>
    <row r="101" spans="1:11" s="1" customFormat="1" ht="24.75" hidden="1" customHeight="1">
      <c r="A101" s="69" t="s">
        <v>353</v>
      </c>
      <c r="B101" s="8">
        <v>46169</v>
      </c>
      <c r="C101" s="11">
        <v>0.54097222222222219</v>
      </c>
      <c r="D101" s="8">
        <v>46172</v>
      </c>
      <c r="E101" s="11">
        <v>0.95833333333333337</v>
      </c>
      <c r="F101" s="8">
        <v>46173</v>
      </c>
      <c r="G101" s="11">
        <v>0.55208333333333337</v>
      </c>
      <c r="H101" s="35" t="s">
        <v>301</v>
      </c>
      <c r="I101" s="60"/>
    </row>
    <row r="102" spans="1:11" s="1" customFormat="1" ht="24.75" hidden="1" customHeight="1">
      <c r="A102" s="69" t="s">
        <v>355</v>
      </c>
      <c r="B102" s="8">
        <f>F101+2</f>
        <v>46175</v>
      </c>
      <c r="C102" s="11">
        <v>0.41666666666666669</v>
      </c>
      <c r="D102" s="8">
        <f>B102</f>
        <v>46175</v>
      </c>
      <c r="E102" s="11">
        <v>0.58333333333333337</v>
      </c>
      <c r="F102" s="8">
        <f>D102+1</f>
        <v>46176</v>
      </c>
      <c r="G102" s="11">
        <v>6.25E-2</v>
      </c>
      <c r="H102" s="30"/>
      <c r="I102" s="60"/>
    </row>
    <row r="103" spans="1:11" s="1" customFormat="1" ht="24.75" hidden="1" customHeight="1">
      <c r="A103" s="69" t="s">
        <v>433</v>
      </c>
      <c r="B103" s="8">
        <f>F102+3</f>
        <v>46179</v>
      </c>
      <c r="C103" s="11">
        <v>0</v>
      </c>
      <c r="D103" s="8">
        <f>B103+2</f>
        <v>46181</v>
      </c>
      <c r="E103" s="11">
        <v>0.3</v>
      </c>
      <c r="F103" s="8">
        <f>D103+1</f>
        <v>46182</v>
      </c>
      <c r="G103" s="11">
        <v>0.9</v>
      </c>
      <c r="H103" s="35" t="s">
        <v>301</v>
      </c>
      <c r="I103" s="60"/>
    </row>
    <row r="104" spans="1:11" s="1" customFormat="1" ht="25.5" hidden="1" customHeight="1">
      <c r="A104" s="69" t="s">
        <v>377</v>
      </c>
      <c r="B104" s="8">
        <f>F103+4</f>
        <v>46186</v>
      </c>
      <c r="C104" s="11">
        <v>0.44513888888888892</v>
      </c>
      <c r="D104" s="8">
        <f>B104</f>
        <v>46186</v>
      </c>
      <c r="E104" s="11">
        <v>0.77083333333333337</v>
      </c>
      <c r="F104" s="8">
        <f>D104+1</f>
        <v>46187</v>
      </c>
      <c r="G104" s="11">
        <v>0.43125000000000002</v>
      </c>
      <c r="H104" s="30" t="s">
        <v>441</v>
      </c>
      <c r="I104" s="60"/>
    </row>
    <row r="105" spans="1:11" s="1" customFormat="1" ht="24.75" customHeight="1">
      <c r="A105" s="69" t="s">
        <v>388</v>
      </c>
      <c r="B105" s="8">
        <f>F104+1</f>
        <v>46188</v>
      </c>
      <c r="C105" s="11">
        <v>0.375</v>
      </c>
      <c r="D105" s="8">
        <f>B105+1</f>
        <v>46189</v>
      </c>
      <c r="E105" s="11">
        <v>0.13333333333333333</v>
      </c>
      <c r="F105" s="8">
        <f>D105</f>
        <v>46189</v>
      </c>
      <c r="G105" s="11">
        <v>0.71666666666666667</v>
      </c>
      <c r="H105" s="35" t="s">
        <v>301</v>
      </c>
      <c r="I105" s="60"/>
    </row>
    <row r="106" spans="1:11" s="1" customFormat="1" ht="24.75" customHeight="1">
      <c r="A106" s="69" t="s">
        <v>401</v>
      </c>
      <c r="B106" s="8">
        <f>F105+3</f>
        <v>46192</v>
      </c>
      <c r="C106" s="22">
        <v>2.0833333333333332E-2</v>
      </c>
      <c r="D106" s="8">
        <f>B106</f>
        <v>46192</v>
      </c>
      <c r="E106" s="22">
        <v>0.14375000000000002</v>
      </c>
      <c r="F106" s="8">
        <f>D106</f>
        <v>46192</v>
      </c>
      <c r="G106" s="22">
        <v>0.61458333333333337</v>
      </c>
      <c r="H106" s="30"/>
      <c r="I106" s="60"/>
    </row>
    <row r="107" spans="1:11" s="1" customFormat="1" ht="24.75" customHeight="1">
      <c r="A107" s="69" t="s">
        <v>434</v>
      </c>
      <c r="B107" s="8">
        <f>F106+3</f>
        <v>46195</v>
      </c>
      <c r="C107" s="11">
        <v>0.16666666666666666</v>
      </c>
      <c r="D107" s="8">
        <f>B107+9</f>
        <v>46204</v>
      </c>
      <c r="E107" s="11">
        <v>0.87083333333333335</v>
      </c>
      <c r="F107" s="8">
        <f>D107+2</f>
        <v>46206</v>
      </c>
      <c r="G107" s="22">
        <v>0.58333333333333337</v>
      </c>
      <c r="H107" s="35" t="s">
        <v>301</v>
      </c>
      <c r="I107" s="60"/>
    </row>
    <row r="108" spans="1:11" s="1" customFormat="1" ht="24.75" customHeight="1">
      <c r="A108" s="68" t="s">
        <v>303</v>
      </c>
      <c r="B108" s="8">
        <v>46210</v>
      </c>
      <c r="C108" s="22">
        <v>0.1875</v>
      </c>
      <c r="D108" s="8">
        <f>B108+1</f>
        <v>46211</v>
      </c>
      <c r="E108" s="9">
        <v>0.86458333333333337</v>
      </c>
      <c r="F108" s="8">
        <f>D108+1</f>
        <v>46212</v>
      </c>
      <c r="G108" s="22">
        <v>0.51041666666666663</v>
      </c>
      <c r="H108" s="30" t="s">
        <v>490</v>
      </c>
      <c r="I108" s="60"/>
    </row>
    <row r="109" spans="1:11" ht="24" customHeight="1">
      <c r="A109" s="69" t="s">
        <v>298</v>
      </c>
      <c r="B109" s="8">
        <f>F108+1</f>
        <v>46213</v>
      </c>
      <c r="C109" s="22">
        <v>0</v>
      </c>
      <c r="D109" s="8">
        <f>B109+2</f>
        <v>46215</v>
      </c>
      <c r="E109" s="22">
        <v>0.29166666666666669</v>
      </c>
      <c r="F109" s="8">
        <f>D109</f>
        <v>46215</v>
      </c>
      <c r="G109" s="22">
        <v>0.70833333333333337</v>
      </c>
      <c r="H109" s="30" t="s">
        <v>493</v>
      </c>
      <c r="I109" s="60"/>
    </row>
    <row r="110" spans="1:11" s="1" customFormat="1" ht="24.75" customHeight="1">
      <c r="A110" s="69" t="s">
        <v>300</v>
      </c>
      <c r="B110" s="8">
        <f>F109+2</f>
        <v>46217</v>
      </c>
      <c r="C110" s="22">
        <v>0.875</v>
      </c>
      <c r="D110" s="8">
        <f>B110</f>
        <v>46217</v>
      </c>
      <c r="E110" s="22">
        <v>0.91666666666666663</v>
      </c>
      <c r="F110" s="8">
        <f>D110+1</f>
        <v>46218</v>
      </c>
      <c r="G110" s="22">
        <v>0.25</v>
      </c>
      <c r="H110" s="30"/>
      <c r="I110" s="60"/>
    </row>
    <row r="111" spans="1:11" s="1" customFormat="1" ht="24.75" customHeight="1">
      <c r="A111" s="69" t="s">
        <v>304</v>
      </c>
      <c r="B111" s="8">
        <f>F110+2</f>
        <v>46220</v>
      </c>
      <c r="C111" s="22">
        <v>0.75</v>
      </c>
      <c r="D111" s="8">
        <f>B111+2</f>
        <v>46222</v>
      </c>
      <c r="E111" s="22">
        <v>0.75</v>
      </c>
      <c r="F111" s="8">
        <f>D111+1</f>
        <v>46223</v>
      </c>
      <c r="G111" s="22">
        <v>0.75</v>
      </c>
      <c r="H111" s="30"/>
      <c r="I111" s="60"/>
    </row>
    <row r="112" spans="1:11" ht="24" customHeight="1">
      <c r="A112" s="69" t="s">
        <v>334</v>
      </c>
      <c r="B112" s="8">
        <f>F111+6</f>
        <v>46229</v>
      </c>
      <c r="C112" s="22">
        <v>0.16666666666666666</v>
      </c>
      <c r="D112" s="8">
        <f>B112</f>
        <v>46229</v>
      </c>
      <c r="E112" s="22">
        <v>0.20833333333333334</v>
      </c>
      <c r="F112" s="8">
        <f>D112</f>
        <v>46229</v>
      </c>
      <c r="G112" s="22">
        <v>0.79166666666666663</v>
      </c>
      <c r="H112" s="30"/>
      <c r="I112" s="60"/>
    </row>
  </sheetData>
  <mergeCells count="36">
    <mergeCell ref="A98:I98"/>
    <mergeCell ref="B99:C99"/>
    <mergeCell ref="D99:E99"/>
    <mergeCell ref="F99:G99"/>
    <mergeCell ref="A77:I77"/>
    <mergeCell ref="B78:C78"/>
    <mergeCell ref="D78:E78"/>
    <mergeCell ref="F78:G78"/>
    <mergeCell ref="A92:I92"/>
    <mergeCell ref="B93:C93"/>
    <mergeCell ref="D93:E93"/>
    <mergeCell ref="F93:G93"/>
    <mergeCell ref="B61:C61"/>
    <mergeCell ref="D61:E61"/>
    <mergeCell ref="F61:G61"/>
    <mergeCell ref="A69:I69"/>
    <mergeCell ref="B70:C70"/>
    <mergeCell ref="D70:E70"/>
    <mergeCell ref="F70:G70"/>
    <mergeCell ref="A47:I47"/>
    <mergeCell ref="B48:C48"/>
    <mergeCell ref="D48:E48"/>
    <mergeCell ref="F48:G48"/>
    <mergeCell ref="A60:I60"/>
    <mergeCell ref="C1:I1"/>
    <mergeCell ref="A2:B2"/>
    <mergeCell ref="C2:I2"/>
    <mergeCell ref="A3:G3"/>
    <mergeCell ref="A4:I4"/>
    <mergeCell ref="B5:C5"/>
    <mergeCell ref="D5:E5"/>
    <mergeCell ref="F5:G5"/>
    <mergeCell ref="A39:I39"/>
    <mergeCell ref="B40:C40"/>
    <mergeCell ref="D40:E40"/>
    <mergeCell ref="F40:G40"/>
  </mergeCells>
  <phoneticPr fontId="42" type="noConversion"/>
  <conditionalFormatting sqref="B5">
    <cfRule type="cellIs" dxfId="754" priority="1182" stopIfTrue="1" operator="equal">
      <formula>$H$3</formula>
    </cfRule>
  </conditionalFormatting>
  <conditionalFormatting sqref="B5:B6">
    <cfRule type="cellIs" dxfId="753" priority="1125" stopIfTrue="1" operator="lessThan">
      <formula>$H$3</formula>
    </cfRule>
  </conditionalFormatting>
  <conditionalFormatting sqref="B6">
    <cfRule type="cellIs" dxfId="752" priority="1124" stopIfTrue="1" operator="equal">
      <formula>$H$3</formula>
    </cfRule>
  </conditionalFormatting>
  <conditionalFormatting sqref="B8:B38 D8:D38 F8:F38">
    <cfRule type="cellIs" dxfId="751" priority="925" stopIfTrue="1" operator="equal">
      <formula>$H$3</formula>
    </cfRule>
    <cfRule type="cellIs" dxfId="750" priority="926" stopIfTrue="1" operator="lessThan">
      <formula>$H$3</formula>
    </cfRule>
  </conditionalFormatting>
  <conditionalFormatting sqref="B40:B46">
    <cfRule type="cellIs" dxfId="749" priority="575" stopIfTrue="1" operator="lessThan">
      <formula>$H$3</formula>
    </cfRule>
    <cfRule type="cellIs" dxfId="748" priority="576" stopIfTrue="1" operator="equal">
      <formula>$H$3</formula>
    </cfRule>
  </conditionalFormatting>
  <conditionalFormatting sqref="B48:B54">
    <cfRule type="cellIs" dxfId="747" priority="386" stopIfTrue="1" operator="lessThan">
      <formula>$H$3</formula>
    </cfRule>
  </conditionalFormatting>
  <conditionalFormatting sqref="B54">
    <cfRule type="cellIs" dxfId="746" priority="385" stopIfTrue="1" operator="equal">
      <formula>$H$3</formula>
    </cfRule>
  </conditionalFormatting>
  <conditionalFormatting sqref="B56:B57">
    <cfRule type="cellIs" dxfId="745" priority="362" stopIfTrue="1" operator="equal">
      <formula>$H$3</formula>
    </cfRule>
    <cfRule type="cellIs" dxfId="744" priority="363" stopIfTrue="1" operator="lessThan">
      <formula>$H$3</formula>
    </cfRule>
  </conditionalFormatting>
  <conditionalFormatting sqref="B59:B76">
    <cfRule type="cellIs" dxfId="743" priority="258" stopIfTrue="1" operator="lessThan">
      <formula>$H$3</formula>
    </cfRule>
    <cfRule type="cellIs" dxfId="742" priority="257" stopIfTrue="1" operator="equal">
      <formula>$H$3</formula>
    </cfRule>
  </conditionalFormatting>
  <conditionalFormatting sqref="B78">
    <cfRule type="cellIs" dxfId="741" priority="237" stopIfTrue="1" operator="lessThan">
      <formula>$H$3</formula>
    </cfRule>
    <cfRule type="cellIs" dxfId="740" priority="235" stopIfTrue="1" operator="equal">
      <formula>$H$3</formula>
    </cfRule>
  </conditionalFormatting>
  <conditionalFormatting sqref="B78:B79">
    <cfRule type="cellIs" dxfId="739" priority="102" stopIfTrue="1" operator="lessThan">
      <formula>$H$3</formula>
    </cfRule>
  </conditionalFormatting>
  <conditionalFormatting sqref="B79">
    <cfRule type="cellIs" dxfId="738" priority="101" stopIfTrue="1" operator="equal">
      <formula>$H$3</formula>
    </cfRule>
  </conditionalFormatting>
  <conditionalFormatting sqref="B81:B86">
    <cfRule type="cellIs" dxfId="737" priority="80" stopIfTrue="1" operator="lessThan">
      <formula>$H$3</formula>
    </cfRule>
    <cfRule type="cellIs" dxfId="736" priority="79" stopIfTrue="1" operator="equal">
      <formula>$H$3</formula>
    </cfRule>
  </conditionalFormatting>
  <conditionalFormatting sqref="B93:B97 F94:F97">
    <cfRule type="cellIs" dxfId="735" priority="21" stopIfTrue="1" operator="equal">
      <formula>$H$3</formula>
    </cfRule>
  </conditionalFormatting>
  <conditionalFormatting sqref="B93:B97">
    <cfRule type="cellIs" dxfId="734" priority="22" stopIfTrue="1" operator="lessThan">
      <formula>$H$3</formula>
    </cfRule>
  </conditionalFormatting>
  <conditionalFormatting sqref="B98:B99">
    <cfRule type="cellIs" dxfId="733" priority="192" stopIfTrue="1" operator="lessThan">
      <formula>$H$3</formula>
    </cfRule>
    <cfRule type="cellIs" dxfId="732" priority="185" stopIfTrue="1" operator="equal">
      <formula>$H$3</formula>
    </cfRule>
    <cfRule type="cellIs" dxfId="731" priority="196" stopIfTrue="1" operator="lessThan">
      <formula>$H$3</formula>
    </cfRule>
    <cfRule type="cellIs" dxfId="730" priority="195" stopIfTrue="1" operator="equal">
      <formula>$H$3</formula>
    </cfRule>
  </conditionalFormatting>
  <conditionalFormatting sqref="B99">
    <cfRule type="cellIs" dxfId="729" priority="182" stopIfTrue="1" operator="lessThan">
      <formula>$H$3</formula>
    </cfRule>
    <cfRule type="cellIs" dxfId="728" priority="181" stopIfTrue="1" operator="equal">
      <formula>$H$3</formula>
    </cfRule>
  </conditionalFormatting>
  <conditionalFormatting sqref="B99:B112">
    <cfRule type="cellIs" dxfId="727" priority="11" stopIfTrue="1" operator="lessThan">
      <formula>$H$3</formula>
    </cfRule>
    <cfRule type="cellIs" dxfId="726" priority="10" stopIfTrue="1" operator="equal">
      <formula>$H$3</formula>
    </cfRule>
  </conditionalFormatting>
  <conditionalFormatting sqref="B60:C60 B69:C69">
    <cfRule type="expression" dxfId="725" priority="85513" stopIfTrue="1">
      <formula>AND($B264=$H$3,$B264&lt;&gt;"")</formula>
    </cfRule>
    <cfRule type="expression" dxfId="724" priority="85514" stopIfTrue="1">
      <formula>AND($B264&lt;$H$3,$B264&lt;&gt;"")</formula>
    </cfRule>
  </conditionalFormatting>
  <conditionalFormatting sqref="C5:C6 E107">
    <cfRule type="expression" dxfId="723" priority="1176" stopIfTrue="1">
      <formula>B5&lt;$H$3</formula>
    </cfRule>
  </conditionalFormatting>
  <conditionalFormatting sqref="C5:C6">
    <cfRule type="expression" dxfId="722" priority="1175" stopIfTrue="1">
      <formula>$B5=$H$3</formula>
    </cfRule>
  </conditionalFormatting>
  <conditionalFormatting sqref="C6 E106:G107 C94:C97 E94:E97 G94:G97 G99:G105 C50:C54 C56 E52:E54 E56:E57">
    <cfRule type="expression" dxfId="721" priority="1756" stopIfTrue="1">
      <formula>$F6=$H$3</formula>
    </cfRule>
  </conditionalFormatting>
  <conditionalFormatting sqref="C8:C19 G94:G107 C25:C33 E94:E97 C94:C97">
    <cfRule type="expression" dxfId="720" priority="1137" stopIfTrue="1">
      <formula>B8&lt;$H$3</formula>
    </cfRule>
  </conditionalFormatting>
  <conditionalFormatting sqref="C8:C38">
    <cfRule type="expression" dxfId="719" priority="655" stopIfTrue="1">
      <formula>B8&lt;$H$3</formula>
    </cfRule>
  </conditionalFormatting>
  <conditionalFormatting sqref="C13:C19 G94:G107">
    <cfRule type="expression" dxfId="718" priority="1136" stopIfTrue="1">
      <formula>$B13=$H$3</formula>
    </cfRule>
  </conditionalFormatting>
  <conditionalFormatting sqref="C25:C38 E94:E107">
    <cfRule type="expression" dxfId="717" priority="657" stopIfTrue="1">
      <formula>$B25=$H$3</formula>
    </cfRule>
  </conditionalFormatting>
  <conditionalFormatting sqref="C25:C38">
    <cfRule type="expression" dxfId="716" priority="656" stopIfTrue="1">
      <formula>$F25=$H$3</formula>
    </cfRule>
  </conditionalFormatting>
  <conditionalFormatting sqref="C34:C38">
    <cfRule type="expression" dxfId="715" priority="654" stopIfTrue="1">
      <formula>$B34=$H$3</formula>
    </cfRule>
    <cfRule type="expression" dxfId="714" priority="653" stopIfTrue="1">
      <formula>$F34=$H$3</formula>
    </cfRule>
    <cfRule type="expression" dxfId="713" priority="652" stopIfTrue="1">
      <formula>B34&lt;$H$3</formula>
    </cfRule>
  </conditionalFormatting>
  <conditionalFormatting sqref="C40">
    <cfRule type="expression" dxfId="712" priority="608" stopIfTrue="1">
      <formula>B40&lt;$H$3</formula>
    </cfRule>
  </conditionalFormatting>
  <conditionalFormatting sqref="C40:C46 E41:E46 G41:G45 C48:C54 E49:E54 G48:G54 E56:E57">
    <cfRule type="expression" dxfId="711" priority="569" stopIfTrue="1">
      <formula>$B40=$H$3</formula>
    </cfRule>
  </conditionalFormatting>
  <conditionalFormatting sqref="C41:C46 E40:E46">
    <cfRule type="expression" dxfId="710" priority="560" stopIfTrue="1">
      <formula>B40&lt;$H$3</formula>
    </cfRule>
  </conditionalFormatting>
  <conditionalFormatting sqref="C41:C46">
    <cfRule type="expression" dxfId="709" priority="592" stopIfTrue="1">
      <formula>$F41=$H$3</formula>
    </cfRule>
  </conditionalFormatting>
  <conditionalFormatting sqref="C46">
    <cfRule type="expression" dxfId="708" priority="555" stopIfTrue="1">
      <formula>$F46=$H$3</formula>
    </cfRule>
  </conditionalFormatting>
  <conditionalFormatting sqref="C48 C50:C54 C56:C57 C59">
    <cfRule type="expression" dxfId="707" priority="651" stopIfTrue="1">
      <formula>B48&lt;$H$3</formula>
    </cfRule>
  </conditionalFormatting>
  <conditionalFormatting sqref="C49 E100:F105">
    <cfRule type="expression" dxfId="706" priority="554" stopIfTrue="1">
      <formula>$F49=$H$3</formula>
    </cfRule>
  </conditionalFormatting>
  <conditionalFormatting sqref="C49">
    <cfRule type="expression" dxfId="705" priority="551" stopIfTrue="1">
      <formula>B49&lt;$H$3</formula>
    </cfRule>
  </conditionalFormatting>
  <conditionalFormatting sqref="C56:C57 C59">
    <cfRule type="expression" dxfId="704" priority="535" stopIfTrue="1">
      <formula>$B56=$H$3</formula>
    </cfRule>
  </conditionalFormatting>
  <conditionalFormatting sqref="C57 C59">
    <cfRule type="expression" dxfId="703" priority="536" stopIfTrue="1">
      <formula>B57&lt;$H$3</formula>
    </cfRule>
    <cfRule type="expression" dxfId="702" priority="537" stopIfTrue="1">
      <formula>$F57=$H$3</formula>
    </cfRule>
  </conditionalFormatting>
  <conditionalFormatting sqref="C62:C65 E62:E68">
    <cfRule type="expression" dxfId="701" priority="382" stopIfTrue="1">
      <formula>$F62=$H$3</formula>
    </cfRule>
  </conditionalFormatting>
  <conditionalFormatting sqref="C62:C65">
    <cfRule type="expression" dxfId="700" priority="379" stopIfTrue="1">
      <formula>B62&lt;$H$3</formula>
    </cfRule>
  </conditionalFormatting>
  <conditionalFormatting sqref="C66:C68">
    <cfRule type="expression" dxfId="699" priority="344" stopIfTrue="1">
      <formula>B66&lt;$H$3</formula>
    </cfRule>
    <cfRule type="expression" dxfId="698" priority="345" stopIfTrue="1">
      <formula>$F66=$H$3</formula>
    </cfRule>
  </conditionalFormatting>
  <conditionalFormatting sqref="C71:C76 E71:E74 E76">
    <cfRule type="expression" dxfId="697" priority="327" stopIfTrue="1">
      <formula>$F71=$H$3</formula>
    </cfRule>
  </conditionalFormatting>
  <conditionalFormatting sqref="C71:C76">
    <cfRule type="expression" dxfId="696" priority="324" stopIfTrue="1">
      <formula>B71&lt;$H$3</formula>
    </cfRule>
  </conditionalFormatting>
  <conditionalFormatting sqref="C78:C79">
    <cfRule type="expression" dxfId="695" priority="88" stopIfTrue="1">
      <formula>B78&lt;$H$3</formula>
    </cfRule>
    <cfRule type="expression" dxfId="694" priority="86" stopIfTrue="1">
      <formula>$B78=$H$3</formula>
    </cfRule>
  </conditionalFormatting>
  <conditionalFormatting sqref="C79">
    <cfRule type="expression" dxfId="693" priority="84" stopIfTrue="1">
      <formula>B79&lt;$H$3</formula>
    </cfRule>
    <cfRule type="expression" dxfId="692" priority="85" stopIfTrue="1">
      <formula>$F79=$H$3</formula>
    </cfRule>
    <cfRule type="expression" dxfId="691" priority="87" stopIfTrue="1">
      <formula>$F79=$H$3</formula>
    </cfRule>
  </conditionalFormatting>
  <conditionalFormatting sqref="C81:C82">
    <cfRule type="expression" dxfId="690" priority="65" stopIfTrue="1">
      <formula>$F81=$H$3</formula>
    </cfRule>
    <cfRule type="expression" dxfId="689" priority="63" stopIfTrue="1">
      <formula>$F81=$H$3</formula>
    </cfRule>
    <cfRule type="expression" dxfId="688" priority="62" stopIfTrue="1">
      <formula>B81&lt;$H$3</formula>
    </cfRule>
  </conditionalFormatting>
  <conditionalFormatting sqref="C81:C91">
    <cfRule type="expression" dxfId="687" priority="66" stopIfTrue="1">
      <formula>B81&lt;$H$3</formula>
    </cfRule>
    <cfRule type="expression" dxfId="686" priority="64" stopIfTrue="1">
      <formula>$B81=$H$3</formula>
    </cfRule>
  </conditionalFormatting>
  <conditionalFormatting sqref="C83:C91 E83:E91">
    <cfRule type="expression" dxfId="685" priority="226" stopIfTrue="1">
      <formula>B83&lt;$H$3</formula>
    </cfRule>
  </conditionalFormatting>
  <conditionalFormatting sqref="C83:C91">
    <cfRule type="expression" dxfId="684" priority="212" stopIfTrue="1">
      <formula>$F83=$H$3</formula>
    </cfRule>
    <cfRule type="expression" dxfId="683" priority="220" stopIfTrue="1">
      <formula>B83&lt;$H$3</formula>
    </cfRule>
    <cfRule type="expression" dxfId="682" priority="222" stopIfTrue="1">
      <formula>$B83=$H$3</formula>
    </cfRule>
  </conditionalFormatting>
  <conditionalFormatting sqref="C94:C110">
    <cfRule type="expression" dxfId="681" priority="16" stopIfTrue="1">
      <formula>$B94=$H$3</formula>
    </cfRule>
  </conditionalFormatting>
  <conditionalFormatting sqref="C99:C112">
    <cfRule type="expression" dxfId="680" priority="6" stopIfTrue="1">
      <formula>B99&lt;$H$3</formula>
    </cfRule>
  </conditionalFormatting>
  <conditionalFormatting sqref="C100:C110">
    <cfRule type="expression" dxfId="679" priority="15" stopIfTrue="1">
      <formula>$F100=$H$3</formula>
    </cfRule>
  </conditionalFormatting>
  <conditionalFormatting sqref="C111:C112">
    <cfRule type="expression" dxfId="678" priority="4" stopIfTrue="1">
      <formula>$F111=$H$3</formula>
    </cfRule>
    <cfRule type="expression" dxfId="677" priority="5" stopIfTrue="1">
      <formula>$B111=$H$3</formula>
    </cfRule>
  </conditionalFormatting>
  <conditionalFormatting sqref="D5">
    <cfRule type="cellIs" dxfId="676" priority="1190" stopIfTrue="1" operator="equal">
      <formula>$H$3</formula>
    </cfRule>
    <cfRule type="cellIs" dxfId="675" priority="1191" stopIfTrue="1" operator="lessThan">
      <formula>$H$3</formula>
    </cfRule>
  </conditionalFormatting>
  <conditionalFormatting sqref="D5:D6">
    <cfRule type="cellIs" dxfId="674" priority="1117" stopIfTrue="1" operator="lessThan">
      <formula>$H$3</formula>
    </cfRule>
    <cfRule type="cellIs" dxfId="673" priority="1116" stopIfTrue="1" operator="equal">
      <formula>$H$3</formula>
    </cfRule>
  </conditionalFormatting>
  <conditionalFormatting sqref="D40">
    <cfRule type="cellIs" dxfId="672" priority="613" stopIfTrue="1" operator="lessThan">
      <formula>$H$3</formula>
    </cfRule>
    <cfRule type="cellIs" dxfId="671" priority="612" stopIfTrue="1" operator="equal">
      <formula>$H$3</formula>
    </cfRule>
  </conditionalFormatting>
  <conditionalFormatting sqref="D40:D46">
    <cfRule type="cellIs" dxfId="670" priority="574" stopIfTrue="1" operator="lessThan">
      <formula>$H$3</formula>
    </cfRule>
    <cfRule type="cellIs" dxfId="669" priority="573" stopIfTrue="1" operator="equal">
      <formula>$H$3</formula>
    </cfRule>
  </conditionalFormatting>
  <conditionalFormatting sqref="D48">
    <cfRule type="cellIs" dxfId="668" priority="630" stopIfTrue="1" operator="equal">
      <formula>$H$3</formula>
    </cfRule>
    <cfRule type="cellIs" dxfId="667" priority="631" stopIfTrue="1" operator="lessThan">
      <formula>$H$3</formula>
    </cfRule>
  </conditionalFormatting>
  <conditionalFormatting sqref="D48:D51">
    <cfRule type="cellIs" dxfId="666" priority="549" stopIfTrue="1" operator="lessThan">
      <formula>$H$3</formula>
    </cfRule>
  </conditionalFormatting>
  <conditionalFormatting sqref="D48:D53">
    <cfRule type="cellIs" dxfId="665" priority="515" stopIfTrue="1" operator="equal">
      <formula>$H$3</formula>
    </cfRule>
  </conditionalFormatting>
  <conditionalFormatting sqref="D52:D54">
    <cfRule type="cellIs" dxfId="664" priority="384" stopIfTrue="1" operator="lessThan">
      <formula>$H$3</formula>
    </cfRule>
  </conditionalFormatting>
  <conditionalFormatting sqref="D54">
    <cfRule type="cellIs" dxfId="663" priority="383" stopIfTrue="1" operator="equal">
      <formula>$H$3</formula>
    </cfRule>
  </conditionalFormatting>
  <conditionalFormatting sqref="D56:D57">
    <cfRule type="cellIs" dxfId="662" priority="361" stopIfTrue="1" operator="lessThan">
      <formula>$H$3</formula>
    </cfRule>
    <cfRule type="cellIs" dxfId="661" priority="360" stopIfTrue="1" operator="equal">
      <formula>$H$3</formula>
    </cfRule>
  </conditionalFormatting>
  <conditionalFormatting sqref="D59">
    <cfRule type="cellIs" dxfId="660" priority="247" stopIfTrue="1" operator="lessThan">
      <formula>$H$3</formula>
    </cfRule>
    <cfRule type="cellIs" dxfId="659" priority="246" stopIfTrue="1" operator="equal">
      <formula>$H$3</formula>
    </cfRule>
  </conditionalFormatting>
  <conditionalFormatting sqref="D60:D61">
    <cfRule type="cellIs" dxfId="658" priority="489" stopIfTrue="1" operator="equal">
      <formula>$H$3</formula>
    </cfRule>
    <cfRule type="cellIs" dxfId="657" priority="490" stopIfTrue="1" operator="lessThan">
      <formula>$H$3</formula>
    </cfRule>
  </conditionalFormatting>
  <conditionalFormatting sqref="D62:D70">
    <cfRule type="cellIs" dxfId="656" priority="337" stopIfTrue="1" operator="lessThan">
      <formula>$H$3</formula>
    </cfRule>
    <cfRule type="cellIs" dxfId="655" priority="336" stopIfTrue="1" operator="equal">
      <formula>$H$3</formula>
    </cfRule>
  </conditionalFormatting>
  <conditionalFormatting sqref="D71:D76 F71:F76">
    <cfRule type="cellIs" dxfId="654" priority="318" stopIfTrue="1" operator="lessThan">
      <formula>$H$3</formula>
    </cfRule>
  </conditionalFormatting>
  <conditionalFormatting sqref="D71:D76 F73:F76">
    <cfRule type="cellIs" dxfId="653" priority="317" stopIfTrue="1" operator="equal">
      <formula>$H$3</formula>
    </cfRule>
  </conditionalFormatting>
  <conditionalFormatting sqref="D78:D79">
    <cfRule type="cellIs" dxfId="652" priority="96" stopIfTrue="1" operator="equal">
      <formula>$H$3</formula>
    </cfRule>
    <cfRule type="cellIs" dxfId="651" priority="97" stopIfTrue="1" operator="lessThan">
      <formula>$H$3</formula>
    </cfRule>
  </conditionalFormatting>
  <conditionalFormatting sqref="D81:D86">
    <cfRule type="cellIs" dxfId="650" priority="75" stopIfTrue="1" operator="lessThan">
      <formula>$H$3</formula>
    </cfRule>
    <cfRule type="cellIs" dxfId="649" priority="74" stopIfTrue="1" operator="equal">
      <formula>$H$3</formula>
    </cfRule>
  </conditionalFormatting>
  <conditionalFormatting sqref="D93">
    <cfRule type="cellIs" dxfId="648" priority="36" stopIfTrue="1" operator="lessThan">
      <formula>$H$3</formula>
    </cfRule>
    <cfRule type="cellIs" dxfId="647" priority="35" stopIfTrue="1" operator="equal">
      <formula>$H$3</formula>
    </cfRule>
  </conditionalFormatting>
  <conditionalFormatting sqref="D94:D99 F94:F97">
    <cfRule type="cellIs" dxfId="646" priority="24" stopIfTrue="1" operator="lessThan">
      <formula>$H$3</formula>
    </cfRule>
  </conditionalFormatting>
  <conditionalFormatting sqref="D94:D99">
    <cfRule type="cellIs" dxfId="645" priority="23" stopIfTrue="1" operator="equal">
      <formula>$H$3</formula>
    </cfRule>
  </conditionalFormatting>
  <conditionalFormatting sqref="D98:D99">
    <cfRule type="cellIs" dxfId="644" priority="199" stopIfTrue="1" operator="lessThan">
      <formula>$H$3</formula>
    </cfRule>
    <cfRule type="cellIs" dxfId="643" priority="194" stopIfTrue="1" operator="equal">
      <formula>$H$3</formula>
    </cfRule>
  </conditionalFormatting>
  <conditionalFormatting sqref="D99:D112">
    <cfRule type="cellIs" dxfId="642" priority="9" stopIfTrue="1" operator="lessThan">
      <formula>$H$3</formula>
    </cfRule>
    <cfRule type="cellIs" dxfId="641" priority="8" stopIfTrue="1" operator="equal">
      <formula>$H$3</formula>
    </cfRule>
  </conditionalFormatting>
  <conditionalFormatting sqref="D60:E60 D69:E69">
    <cfRule type="expression" dxfId="640" priority="85518">
      <formula>AND($D264=$H$3,$D264&lt;&gt;"")</formula>
    </cfRule>
    <cfRule type="expression" dxfId="639" priority="85517">
      <formula>AND($D264&lt;$H$3,$D264&lt;&gt;"")</formula>
    </cfRule>
  </conditionalFormatting>
  <conditionalFormatting sqref="D60:F61">
    <cfRule type="cellIs" dxfId="638" priority="486" stopIfTrue="1" operator="lessThan">
      <formula>$H$3</formula>
    </cfRule>
  </conditionalFormatting>
  <conditionalFormatting sqref="D69:F70">
    <cfRule type="cellIs" dxfId="637" priority="333" stopIfTrue="1" operator="lessThan">
      <formula>$H$3</formula>
    </cfRule>
  </conditionalFormatting>
  <conditionalFormatting sqref="D93:F93">
    <cfRule type="cellIs" dxfId="636" priority="32" stopIfTrue="1" operator="lessThan">
      <formula>$H$3</formula>
    </cfRule>
  </conditionalFormatting>
  <conditionalFormatting sqref="E5">
    <cfRule type="expression" dxfId="635" priority="1710" stopIfTrue="1">
      <formula>$D5=$H$3</formula>
    </cfRule>
    <cfRule type="expression" dxfId="634" priority="1711" stopIfTrue="1">
      <formula>$B5=$H$3</formula>
    </cfRule>
  </conditionalFormatting>
  <conditionalFormatting sqref="E5:E6">
    <cfRule type="expression" dxfId="633" priority="1112" stopIfTrue="1">
      <formula>D5&lt;$H$3</formula>
    </cfRule>
  </conditionalFormatting>
  <conditionalFormatting sqref="E6">
    <cfRule type="expression" dxfId="632" priority="1779" stopIfTrue="1">
      <formula>$F6=$H$3</formula>
    </cfRule>
    <cfRule type="expression" dxfId="631" priority="1780" stopIfTrue="1">
      <formula>$B6=$H$3</formula>
    </cfRule>
  </conditionalFormatting>
  <conditionalFormatting sqref="E8:E38 G8:G38">
    <cfRule type="expression" dxfId="630" priority="709" stopIfTrue="1">
      <formula>$B8=$H$3</formula>
    </cfRule>
  </conditionalFormatting>
  <conditionalFormatting sqref="E29:E38">
    <cfRule type="expression" dxfId="629" priority="690" stopIfTrue="1">
      <formula>D29&lt;$H$3</formula>
    </cfRule>
  </conditionalFormatting>
  <conditionalFormatting sqref="E40">
    <cfRule type="expression" dxfId="628" priority="617" stopIfTrue="1">
      <formula>$D40=$H$3</formula>
    </cfRule>
    <cfRule type="expression" dxfId="627" priority="618" stopIfTrue="1">
      <formula>$B40=$H$3</formula>
    </cfRule>
  </conditionalFormatting>
  <conditionalFormatting sqref="E41:E46">
    <cfRule type="expression" dxfId="626" priority="591" stopIfTrue="1">
      <formula>$F41=$H$3</formula>
    </cfRule>
  </conditionalFormatting>
  <conditionalFormatting sqref="E48">
    <cfRule type="expression" dxfId="625" priority="635" stopIfTrue="1">
      <formula>$D48=$H$3</formula>
    </cfRule>
    <cfRule type="expression" dxfId="624" priority="636" stopIfTrue="1">
      <formula>$B48=$H$3</formula>
    </cfRule>
  </conditionalFormatting>
  <conditionalFormatting sqref="E48:E51">
    <cfRule type="expression" dxfId="623" priority="547" stopIfTrue="1">
      <formula>D48&lt;$H$3</formula>
    </cfRule>
  </conditionalFormatting>
  <conditionalFormatting sqref="E49:E51">
    <cfRule type="expression" dxfId="622" priority="550" stopIfTrue="1">
      <formula>$F49=$H$3</formula>
    </cfRule>
  </conditionalFormatting>
  <conditionalFormatting sqref="E52:E54 E56:E57">
    <cfRule type="expression" dxfId="621" priority="619" stopIfTrue="1">
      <formula>D52&lt;$H$3</formula>
    </cfRule>
  </conditionalFormatting>
  <conditionalFormatting sqref="E54">
    <cfRule type="expression" dxfId="620" priority="526" stopIfTrue="1">
      <formula>D54&lt;$H$3</formula>
    </cfRule>
  </conditionalFormatting>
  <conditionalFormatting sqref="E56:E57">
    <cfRule type="expression" dxfId="619" priority="313" stopIfTrue="1">
      <formula>D56&lt;$H$3</formula>
    </cfRule>
  </conditionalFormatting>
  <conditionalFormatting sqref="E59">
    <cfRule type="expression" dxfId="618" priority="256" stopIfTrue="1">
      <formula>$F59=$H$3</formula>
    </cfRule>
    <cfRule type="expression" dxfId="617" priority="254" stopIfTrue="1">
      <formula>$B59=$H$3</formula>
    </cfRule>
    <cfRule type="expression" dxfId="616" priority="245" stopIfTrue="1">
      <formula>D59&lt;$H$3</formula>
    </cfRule>
    <cfRule type="expression" dxfId="615" priority="255" stopIfTrue="1">
      <formula>D59&lt;$H$3</formula>
    </cfRule>
  </conditionalFormatting>
  <conditionalFormatting sqref="E60 E69">
    <cfRule type="expression" dxfId="614" priority="85521" stopIfTrue="1">
      <formula>$D264=$H$3</formula>
    </cfRule>
  </conditionalFormatting>
  <conditionalFormatting sqref="E62:E63">
    <cfRule type="expression" dxfId="613" priority="377" stopIfTrue="1">
      <formula>D62&lt;$H$3</formula>
    </cfRule>
  </conditionalFormatting>
  <conditionalFormatting sqref="E62:E68 G62:G68 C62:C68">
    <cfRule type="expression" dxfId="612" priority="376" stopIfTrue="1">
      <formula>$B62=$H$3</formula>
    </cfRule>
  </conditionalFormatting>
  <conditionalFormatting sqref="E62:E68 G64:G68">
    <cfRule type="expression" dxfId="611" priority="359" stopIfTrue="1">
      <formula>D62&lt;$H$3</formula>
    </cfRule>
  </conditionalFormatting>
  <conditionalFormatting sqref="E71:E72">
    <cfRule type="expression" dxfId="610" priority="322" stopIfTrue="1">
      <formula>D71&lt;$H$3</formula>
    </cfRule>
  </conditionalFormatting>
  <conditionalFormatting sqref="E71:E74 E76 G76 G71:G74 C71:C76">
    <cfRule type="expression" dxfId="609" priority="321" stopIfTrue="1">
      <formula>$B71=$H$3</formula>
    </cfRule>
  </conditionalFormatting>
  <conditionalFormatting sqref="E71:E74 E76 G76">
    <cfRule type="expression" dxfId="608" priority="319" stopIfTrue="1">
      <formula>D71&lt;$H$3</formula>
    </cfRule>
  </conditionalFormatting>
  <conditionalFormatting sqref="E78">
    <cfRule type="expression" dxfId="607" priority="241" stopIfTrue="1">
      <formula>$B78=$H$3</formula>
    </cfRule>
    <cfRule type="expression" dxfId="606" priority="240" stopIfTrue="1">
      <formula>$D78=$H$3</formula>
    </cfRule>
  </conditionalFormatting>
  <conditionalFormatting sqref="E78:E79">
    <cfRule type="expression" dxfId="605" priority="92" stopIfTrue="1">
      <formula>D78&lt;$H$3</formula>
    </cfRule>
  </conditionalFormatting>
  <conditionalFormatting sqref="E79">
    <cfRule type="expression" dxfId="604" priority="89" stopIfTrue="1">
      <formula>$F79=$H$3</formula>
    </cfRule>
    <cfRule type="expression" dxfId="603" priority="83" stopIfTrue="1">
      <formula>D79&lt;$H$3</formula>
    </cfRule>
    <cfRule type="expression" dxfId="602" priority="91" stopIfTrue="1">
      <formula>$F79=$H$3</formula>
    </cfRule>
    <cfRule type="expression" dxfId="601" priority="90" stopIfTrue="1">
      <formula>$B79=$H$3</formula>
    </cfRule>
  </conditionalFormatting>
  <conditionalFormatting sqref="E81:E82">
    <cfRule type="expression" dxfId="600" priority="61" stopIfTrue="1">
      <formula>D81&lt;$H$3</formula>
    </cfRule>
    <cfRule type="expression" dxfId="599" priority="69" stopIfTrue="1">
      <formula>$F81=$H$3</formula>
    </cfRule>
    <cfRule type="expression" dxfId="598" priority="67" stopIfTrue="1">
      <formula>$F81=$H$3</formula>
    </cfRule>
  </conditionalFormatting>
  <conditionalFormatting sqref="E81:E86">
    <cfRule type="expression" dxfId="597" priority="68" stopIfTrue="1">
      <formula>$B81=$H$3</formula>
    </cfRule>
  </conditionalFormatting>
  <conditionalFormatting sqref="E81:E91">
    <cfRule type="expression" dxfId="596" priority="70" stopIfTrue="1">
      <formula>D81&lt;$H$3</formula>
    </cfRule>
  </conditionalFormatting>
  <conditionalFormatting sqref="E83:E91">
    <cfRule type="expression" dxfId="595" priority="221" stopIfTrue="1">
      <formula>$F83=$H$3</formula>
    </cfRule>
  </conditionalFormatting>
  <conditionalFormatting sqref="E87:E91">
    <cfRule type="expression" dxfId="594" priority="120" stopIfTrue="1">
      <formula>$B87=$H$3</formula>
    </cfRule>
    <cfRule type="expression" dxfId="593" priority="50" stopIfTrue="1">
      <formula>$B87=$H$3</formula>
    </cfRule>
    <cfRule type="expression" dxfId="592" priority="119" stopIfTrue="1">
      <formula>D87&lt;$H$3</formula>
    </cfRule>
    <cfRule type="expression" dxfId="591" priority="118" stopIfTrue="1">
      <formula>$F87=$H$3</formula>
    </cfRule>
    <cfRule type="expression" dxfId="590" priority="219" stopIfTrue="1">
      <formula>D87&lt;$H$3</formula>
    </cfRule>
  </conditionalFormatting>
  <conditionalFormatting sqref="E88">
    <cfRule type="expression" dxfId="589" priority="48" stopIfTrue="1">
      <formula>$F88=$H$3</formula>
    </cfRule>
    <cfRule type="expression" dxfId="588" priority="46" stopIfTrue="1">
      <formula>$B88=$H$3</formula>
    </cfRule>
    <cfRule type="expression" dxfId="587" priority="47" stopIfTrue="1">
      <formula>D88&lt;$H$3</formula>
    </cfRule>
    <cfRule type="expression" dxfId="586" priority="49" stopIfTrue="1">
      <formula>D88&lt;$H$3</formula>
    </cfRule>
  </conditionalFormatting>
  <conditionalFormatting sqref="E98:E108">
    <cfRule type="expression" dxfId="585" priority="1" stopIfTrue="1">
      <formula>D98&lt;$H$3</formula>
    </cfRule>
  </conditionalFormatting>
  <conditionalFormatting sqref="E99">
    <cfRule type="expression" dxfId="584" priority="200" stopIfTrue="1">
      <formula>$D99=$H$3</formula>
    </cfRule>
  </conditionalFormatting>
  <conditionalFormatting sqref="E108">
    <cfRule type="expression" dxfId="583" priority="2" stopIfTrue="1">
      <formula>$F108=$H$3</formula>
    </cfRule>
  </conditionalFormatting>
  <conditionalFormatting sqref="E108:E112">
    <cfRule type="expression" dxfId="582" priority="3" stopIfTrue="1">
      <formula>$B108=$H$3</formula>
    </cfRule>
  </conditionalFormatting>
  <conditionalFormatting sqref="E109:E112">
    <cfRule type="expression" dxfId="581" priority="19" stopIfTrue="1">
      <formula>D109&lt;$H$3</formula>
    </cfRule>
  </conditionalFormatting>
  <conditionalFormatting sqref="E109:G112 F108">
    <cfRule type="expression" dxfId="580" priority="20" stopIfTrue="1">
      <formula>$F108=$H$3</formula>
    </cfRule>
  </conditionalFormatting>
  <conditionalFormatting sqref="F5 B5">
    <cfRule type="cellIs" dxfId="579" priority="1188" stopIfTrue="1" operator="lessThan">
      <formula>$H$3</formula>
    </cfRule>
  </conditionalFormatting>
  <conditionalFormatting sqref="F5">
    <cfRule type="cellIs" dxfId="578" priority="1187" stopIfTrue="1" operator="equal">
      <formula>$H$3</formula>
    </cfRule>
  </conditionalFormatting>
  <conditionalFormatting sqref="F5:F6">
    <cfRule type="cellIs" dxfId="577" priority="1114" stopIfTrue="1" operator="lessThan">
      <formula>$H$3</formula>
    </cfRule>
    <cfRule type="cellIs" dxfId="576" priority="1113" stopIfTrue="1" operator="equal">
      <formula>$H$3</formula>
    </cfRule>
  </conditionalFormatting>
  <conditionalFormatting sqref="F40 B40">
    <cfRule type="cellIs" dxfId="575" priority="611" stopIfTrue="1" operator="lessThan">
      <formula>$H$3</formula>
    </cfRule>
  </conditionalFormatting>
  <conditionalFormatting sqref="F40">
    <cfRule type="cellIs" dxfId="574" priority="610" stopIfTrue="1" operator="equal">
      <formula>$H$3</formula>
    </cfRule>
    <cfRule type="cellIs" dxfId="573" priority="603" stopIfTrue="1" operator="lessThan">
      <formula>$H$3</formula>
    </cfRule>
  </conditionalFormatting>
  <conditionalFormatting sqref="F40:F46">
    <cfRule type="cellIs" dxfId="572" priority="571" stopIfTrue="1" operator="equal">
      <formula>$H$3</formula>
    </cfRule>
  </conditionalFormatting>
  <conditionalFormatting sqref="F41:F46">
    <cfRule type="cellIs" dxfId="571" priority="570" stopIfTrue="1" operator="lessThan">
      <formula>$H$3</formula>
    </cfRule>
  </conditionalFormatting>
  <conditionalFormatting sqref="F48 B48">
    <cfRule type="cellIs" dxfId="570" priority="629" stopIfTrue="1" operator="lessThan">
      <formula>$H$3</formula>
    </cfRule>
  </conditionalFormatting>
  <conditionalFormatting sqref="F48">
    <cfRule type="cellIs" dxfId="569" priority="628" stopIfTrue="1" operator="equal">
      <formula>$H$3</formula>
    </cfRule>
  </conditionalFormatting>
  <conditionalFormatting sqref="F48:F52">
    <cfRule type="cellIs" dxfId="568" priority="544" stopIfTrue="1" operator="equal">
      <formula>$H$3</formula>
    </cfRule>
  </conditionalFormatting>
  <conditionalFormatting sqref="F48:F54">
    <cfRule type="cellIs" dxfId="567" priority="545" stopIfTrue="1" operator="lessThan">
      <formula>$H$3</formula>
    </cfRule>
  </conditionalFormatting>
  <conditionalFormatting sqref="F53:F54 B48:B53">
    <cfRule type="cellIs" dxfId="566" priority="553" stopIfTrue="1" operator="equal">
      <formula>$H$3</formula>
    </cfRule>
  </conditionalFormatting>
  <conditionalFormatting sqref="F56:F57">
    <cfRule type="cellIs" dxfId="565" priority="365" stopIfTrue="1" operator="equal">
      <formula>$H$3</formula>
    </cfRule>
    <cfRule type="cellIs" dxfId="564" priority="364" stopIfTrue="1" operator="lessThan">
      <formula>$H$3</formula>
    </cfRule>
  </conditionalFormatting>
  <conditionalFormatting sqref="F59">
    <cfRule type="cellIs" dxfId="563" priority="248" stopIfTrue="1" operator="lessThan">
      <formula>$H$3</formula>
    </cfRule>
    <cfRule type="cellIs" dxfId="562" priority="249" stopIfTrue="1" operator="equal">
      <formula>$H$3</formula>
    </cfRule>
  </conditionalFormatting>
  <conditionalFormatting sqref="F60:F63">
    <cfRule type="cellIs" dxfId="561" priority="375" stopIfTrue="1" operator="equal">
      <formula>$H$3</formula>
    </cfRule>
  </conditionalFormatting>
  <conditionalFormatting sqref="F62:F68">
    <cfRule type="cellIs" dxfId="560" priority="358" stopIfTrue="1" operator="lessThan">
      <formula>$H$3</formula>
    </cfRule>
  </conditionalFormatting>
  <conditionalFormatting sqref="F64:F72">
    <cfRule type="cellIs" dxfId="559" priority="320" stopIfTrue="1" operator="equal">
      <formula>$H$3</formula>
    </cfRule>
  </conditionalFormatting>
  <conditionalFormatting sqref="F78:F79">
    <cfRule type="cellIs" dxfId="558" priority="95" stopIfTrue="1" operator="lessThan">
      <formula>$H$3</formula>
    </cfRule>
    <cfRule type="cellIs" dxfId="557" priority="94" stopIfTrue="1" operator="equal">
      <formula>$H$3</formula>
    </cfRule>
  </conditionalFormatting>
  <conditionalFormatting sqref="F81:F85">
    <cfRule type="cellIs" dxfId="556" priority="72" stopIfTrue="1" operator="equal">
      <formula>$H$3</formula>
    </cfRule>
    <cfRule type="cellIs" dxfId="555" priority="73" stopIfTrue="1" operator="lessThan">
      <formula>$H$3</formula>
    </cfRule>
  </conditionalFormatting>
  <conditionalFormatting sqref="F93">
    <cfRule type="cellIs" dxfId="554" priority="37" stopIfTrue="1" operator="equal">
      <formula>$H$3</formula>
    </cfRule>
  </conditionalFormatting>
  <conditionalFormatting sqref="F98">
    <cfRule type="cellIs" dxfId="553" priority="191" stopIfTrue="1" operator="lessThan">
      <formula>$H$3</formula>
    </cfRule>
    <cfRule type="cellIs" dxfId="552" priority="190" stopIfTrue="1" operator="equal">
      <formula>$H$3</formula>
    </cfRule>
  </conditionalFormatting>
  <conditionalFormatting sqref="F98:F99">
    <cfRule type="cellIs" dxfId="551" priority="198" stopIfTrue="1" operator="equal">
      <formula>$H$3</formula>
    </cfRule>
    <cfRule type="cellIs" dxfId="550" priority="189" stopIfTrue="1" operator="lessThan">
      <formula>$H$3</formula>
    </cfRule>
    <cfRule type="cellIs" dxfId="549" priority="188" stopIfTrue="1" operator="equal">
      <formula>$H$3</formula>
    </cfRule>
    <cfRule type="cellIs" dxfId="548" priority="201" stopIfTrue="1" operator="lessThan">
      <formula>$H$3</formula>
    </cfRule>
  </conditionalFormatting>
  <conditionalFormatting sqref="F99">
    <cfRule type="cellIs" dxfId="547" priority="184" stopIfTrue="1" operator="equal">
      <formula>$H$3</formula>
    </cfRule>
    <cfRule type="cellIs" dxfId="546" priority="186" stopIfTrue="1" operator="lessThan">
      <formula>$H$3</formula>
    </cfRule>
  </conditionalFormatting>
  <conditionalFormatting sqref="F99:F107">
    <cfRule type="cellIs" dxfId="545" priority="173" stopIfTrue="1" operator="equal">
      <formula>$H$3</formula>
    </cfRule>
    <cfRule type="cellIs" dxfId="544" priority="176" stopIfTrue="1" operator="lessThan">
      <formula>$H$3</formula>
    </cfRule>
  </conditionalFormatting>
  <conditionalFormatting sqref="F100:F112">
    <cfRule type="cellIs" dxfId="543" priority="14" stopIfTrue="1" operator="lessThan">
      <formula>$H$3</formula>
    </cfRule>
    <cfRule type="cellIs" dxfId="542" priority="13" stopIfTrue="1" operator="equal">
      <formula>$H$3</formula>
    </cfRule>
  </conditionalFormatting>
  <conditionalFormatting sqref="F108:F112">
    <cfRule type="cellIs" dxfId="541" priority="7" stopIfTrue="1" operator="equal">
      <formula>$H$3</formula>
    </cfRule>
    <cfRule type="cellIs" dxfId="540" priority="12" stopIfTrue="1" operator="lessThan">
      <formula>$H$3</formula>
    </cfRule>
  </conditionalFormatting>
  <conditionalFormatting sqref="F60:G60 F69:G69">
    <cfRule type="expression" dxfId="539" priority="85524">
      <formula>AND($F264=$H$3,$F264&lt;&gt;"")</formula>
    </cfRule>
    <cfRule type="expression" dxfId="538" priority="85523">
      <formula>AND($F264&lt;$H$3,$F264&lt;&gt;"")</formula>
    </cfRule>
  </conditionalFormatting>
  <conditionalFormatting sqref="G5:G6 C8:C33">
    <cfRule type="expression" dxfId="537" priority="1613" stopIfTrue="1">
      <formula>$F5=$H$3</formula>
    </cfRule>
    <cfRule type="expression" dxfId="536" priority="1614" stopIfTrue="1">
      <formula>$B5=$H$3</formula>
    </cfRule>
  </conditionalFormatting>
  <conditionalFormatting sqref="G5:G6">
    <cfRule type="expression" dxfId="535" priority="1607" stopIfTrue="1">
      <formula>F5&lt;$H$3</formula>
    </cfRule>
  </conditionalFormatting>
  <conditionalFormatting sqref="G8:G35 E8:E38">
    <cfRule type="expression" dxfId="534" priority="707" stopIfTrue="1">
      <formula>D8&lt;$H$3</formula>
    </cfRule>
    <cfRule type="expression" dxfId="533" priority="708" stopIfTrue="1">
      <formula>$F8=$H$3</formula>
    </cfRule>
  </conditionalFormatting>
  <conditionalFormatting sqref="G29:G35 E29:E38">
    <cfRule type="expression" dxfId="532" priority="705" stopIfTrue="1">
      <formula>$F29=$H$3</formula>
    </cfRule>
    <cfRule type="expression" dxfId="531" priority="706" stopIfTrue="1">
      <formula>$B29=$H$3</formula>
    </cfRule>
  </conditionalFormatting>
  <conditionalFormatting sqref="G29:G35">
    <cfRule type="expression" dxfId="530" priority="704" stopIfTrue="1">
      <formula>F29&lt;$H$3</formula>
    </cfRule>
  </conditionalFormatting>
  <conditionalFormatting sqref="G36:G38">
    <cfRule type="expression" dxfId="529" priority="757" stopIfTrue="1">
      <formula>$B36=$H$3</formula>
    </cfRule>
    <cfRule type="expression" dxfId="528" priority="755" stopIfTrue="1">
      <formula>F36&lt;$H$3</formula>
    </cfRule>
    <cfRule type="expression" dxfId="527" priority="756" stopIfTrue="1">
      <formula>$F36=$H$3</formula>
    </cfRule>
  </conditionalFormatting>
  <conditionalFormatting sqref="G40">
    <cfRule type="expression" dxfId="526" priority="616" stopIfTrue="1">
      <formula>$B40=$H$3</formula>
    </cfRule>
    <cfRule type="expression" dxfId="525" priority="615" stopIfTrue="1">
      <formula>$F40=$H$3</formula>
    </cfRule>
  </conditionalFormatting>
  <conditionalFormatting sqref="G40:G43">
    <cfRule type="expression" dxfId="524" priority="600" stopIfTrue="1">
      <formula>F40&lt;$H$3</formula>
    </cfRule>
  </conditionalFormatting>
  <conditionalFormatting sqref="G41:G43">
    <cfRule type="expression" dxfId="523" priority="590" stopIfTrue="1">
      <formula>$F41=$H$3</formula>
    </cfRule>
  </conditionalFormatting>
  <conditionalFormatting sqref="G44:G45">
    <cfRule type="expression" dxfId="522" priority="577" stopIfTrue="1">
      <formula>F44&lt;$H$3</formula>
    </cfRule>
    <cfRule type="expression" dxfId="521" priority="557" stopIfTrue="1">
      <formula>$F44=$H$3</formula>
    </cfRule>
  </conditionalFormatting>
  <conditionalFormatting sqref="G48:G50">
    <cfRule type="expression" dxfId="520" priority="546" stopIfTrue="1">
      <formula>$F48=$H$3</formula>
    </cfRule>
    <cfRule type="expression" dxfId="519" priority="543" stopIfTrue="1">
      <formula>F48&lt;$H$3</formula>
    </cfRule>
  </conditionalFormatting>
  <conditionalFormatting sqref="G51:G54 C13:C19">
    <cfRule type="expression" dxfId="518" priority="1135" stopIfTrue="1">
      <formula>$F13=$H$3</formula>
    </cfRule>
  </conditionalFormatting>
  <conditionalFormatting sqref="G51:G54">
    <cfRule type="expression" dxfId="517" priority="643" stopIfTrue="1">
      <formula>F51&lt;$H$3</formula>
    </cfRule>
    <cfRule type="expression" dxfId="516" priority="663" stopIfTrue="1">
      <formula>$B51=$H$3</formula>
    </cfRule>
  </conditionalFormatting>
  <conditionalFormatting sqref="G56:G57">
    <cfRule type="expression" dxfId="515" priority="390" stopIfTrue="1">
      <formula>$B56=$H$3</formula>
    </cfRule>
    <cfRule type="expression" dxfId="514" priority="367" stopIfTrue="1">
      <formula>$B56=$H$3</formula>
    </cfRule>
    <cfRule type="expression" dxfId="513" priority="368" stopIfTrue="1">
      <formula>$F56=$H$3</formula>
    </cfRule>
    <cfRule type="expression" dxfId="512" priority="366" stopIfTrue="1">
      <formula>F56&lt;$H$3</formula>
    </cfRule>
  </conditionalFormatting>
  <conditionalFormatting sqref="G59">
    <cfRule type="expression" dxfId="511" priority="251" stopIfTrue="1">
      <formula>$B59=$H$3</formula>
    </cfRule>
    <cfRule type="expression" dxfId="510" priority="253" stopIfTrue="1">
      <formula>$B59=$H$3</formula>
    </cfRule>
    <cfRule type="expression" dxfId="509" priority="250" stopIfTrue="1">
      <formula>F59&lt;$H$3</formula>
    </cfRule>
    <cfRule type="expression" dxfId="508" priority="252" stopIfTrue="1">
      <formula>$F59=$H$3</formula>
    </cfRule>
  </conditionalFormatting>
  <conditionalFormatting sqref="G60 G69">
    <cfRule type="expression" dxfId="507" priority="85527" stopIfTrue="1">
      <formula>$F264=$H$3</formula>
    </cfRule>
  </conditionalFormatting>
  <conditionalFormatting sqref="G62:G63">
    <cfRule type="expression" dxfId="506" priority="380" stopIfTrue="1">
      <formula>$B62=$H$3</formula>
    </cfRule>
    <cfRule type="expression" dxfId="505" priority="378" stopIfTrue="1">
      <formula>F62&lt;$H$3</formula>
    </cfRule>
  </conditionalFormatting>
  <conditionalFormatting sqref="G62:G68">
    <cfRule type="expression" dxfId="504" priority="381" stopIfTrue="1">
      <formula>$F62=$H$3</formula>
    </cfRule>
  </conditionalFormatting>
  <conditionalFormatting sqref="G71">
    <cfRule type="expression" dxfId="503" priority="244" stopIfTrue="1">
      <formula>$F71=$H$3</formula>
    </cfRule>
    <cfRule type="expression" dxfId="502" priority="242" stopIfTrue="1">
      <formula>F71&lt;$H$3</formula>
    </cfRule>
  </conditionalFormatting>
  <conditionalFormatting sqref="G72:G74 G76">
    <cfRule type="expression" dxfId="501" priority="326" stopIfTrue="1">
      <formula>$F72=$H$3</formula>
    </cfRule>
  </conditionalFormatting>
  <conditionalFormatting sqref="G72:G74">
    <cfRule type="expression" dxfId="500" priority="325" stopIfTrue="1">
      <formula>$B72=$H$3</formula>
    </cfRule>
    <cfRule type="expression" dxfId="499" priority="323" stopIfTrue="1">
      <formula>F72&lt;$H$3</formula>
    </cfRule>
  </conditionalFormatting>
  <conditionalFormatting sqref="G78">
    <cfRule type="expression" dxfId="498" priority="236" stopIfTrue="1">
      <formula>$B78=$H$3</formula>
    </cfRule>
    <cfRule type="expression" dxfId="497" priority="234" stopIfTrue="1">
      <formula>$F78=$H$3</formula>
    </cfRule>
  </conditionalFormatting>
  <conditionalFormatting sqref="G78:G79">
    <cfRule type="expression" dxfId="496" priority="100" stopIfTrue="1">
      <formula>F78&lt;$H$3</formula>
    </cfRule>
  </conditionalFormatting>
  <conditionalFormatting sqref="G79">
    <cfRule type="expression" dxfId="495" priority="82" stopIfTrue="1">
      <formula>F79&lt;$H$3</formula>
    </cfRule>
    <cfRule type="expression" dxfId="494" priority="93" stopIfTrue="1">
      <formula>$F79=$H$3</formula>
    </cfRule>
    <cfRule type="expression" dxfId="493" priority="98" stopIfTrue="1">
      <formula>$B79=$H$3</formula>
    </cfRule>
    <cfRule type="expression" dxfId="492" priority="99" stopIfTrue="1">
      <formula>$F79=$H$3</formula>
    </cfRule>
  </conditionalFormatting>
  <conditionalFormatting sqref="G81:G82">
    <cfRule type="expression" dxfId="491" priority="60" stopIfTrue="1">
      <formula>F81&lt;$H$3</formula>
    </cfRule>
    <cfRule type="expression" dxfId="490" priority="71" stopIfTrue="1">
      <formula>$F81=$H$3</formula>
    </cfRule>
  </conditionalFormatting>
  <conditionalFormatting sqref="G81:G85 G87:G91">
    <cfRule type="expression" dxfId="489" priority="76" stopIfTrue="1">
      <formula>$B81=$H$3</formula>
    </cfRule>
    <cfRule type="expression" dxfId="488" priority="77" stopIfTrue="1">
      <formula>$F81=$H$3</formula>
    </cfRule>
  </conditionalFormatting>
  <conditionalFormatting sqref="G81:G85">
    <cfRule type="expression" dxfId="487" priority="78" stopIfTrue="1">
      <formula>F81&lt;$H$3</formula>
    </cfRule>
  </conditionalFormatting>
  <conditionalFormatting sqref="G87:G91">
    <cfRule type="expression" dxfId="486" priority="136" stopIfTrue="1">
      <formula>F87&lt;$H$3</formula>
    </cfRule>
  </conditionalFormatting>
  <conditionalFormatting sqref="G100:G105">
    <cfRule type="expression" dxfId="485" priority="133" stopIfTrue="1">
      <formula>F100&lt;$H$3</formula>
    </cfRule>
  </conditionalFormatting>
  <conditionalFormatting sqref="G109:G112">
    <cfRule type="expression" dxfId="484" priority="18" stopIfTrue="1">
      <formula>F109&lt;$H$3</formula>
    </cfRule>
    <cfRule type="expression" dxfId="483" priority="17" stopIfTrue="1">
      <formula>$B109=$H$3</formula>
    </cfRule>
  </conditionalFormatting>
  <pageMargins left="0.7" right="0.7" top="0.75" bottom="0.75" header="0.3" footer="0.3"/>
  <pageSetup paperSize="9" scale="60" orientation="landscape"/>
  <ignoredErrors>
    <ignoredError sqref="B52 F34:F36 D36:D37 F29 F27 D27 B24 D19:D20 F19:F21 D18:F18 B20 B16 F17 F14 F11:F12 D12 D73:D74 F72 D83 D103:F103 D104:D105 F104 F105 E84 F86 D87 B88 B85 D107 F107" formula="1"/>
  </ignoredError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116"/>
  <sheetViews>
    <sheetView workbookViewId="0">
      <selection activeCell="H112" sqref="H112"/>
    </sheetView>
  </sheetViews>
  <sheetFormatPr defaultColWidth="9" defaultRowHeight="15.6"/>
  <cols>
    <col min="1" max="1" width="18" customWidth="1"/>
    <col min="2" max="7" width="11.59765625" customWidth="1"/>
    <col min="8" max="8" width="62.8984375" customWidth="1"/>
    <col min="9" max="9" width="13.5" customWidth="1"/>
  </cols>
  <sheetData>
    <row r="1" spans="1:13" ht="77.55" customHeight="1">
      <c r="A1" s="25"/>
      <c r="B1" s="25"/>
      <c r="C1" s="101" t="s">
        <v>0</v>
      </c>
      <c r="D1" s="102"/>
      <c r="E1" s="102"/>
      <c r="F1" s="102"/>
      <c r="G1" s="102"/>
      <c r="H1" s="102"/>
      <c r="I1" s="102"/>
    </row>
    <row r="2" spans="1:13" ht="23.1" customHeight="1">
      <c r="A2" s="103" t="s">
        <v>1</v>
      </c>
      <c r="B2" s="103"/>
      <c r="C2" s="104" t="s">
        <v>2</v>
      </c>
      <c r="D2" s="104"/>
      <c r="E2" s="104"/>
      <c r="F2" s="104"/>
      <c r="G2" s="104"/>
      <c r="H2" s="104"/>
      <c r="I2" s="104"/>
    </row>
    <row r="3" spans="1:13" ht="25.05" customHeight="1">
      <c r="A3" s="105"/>
      <c r="B3" s="105"/>
      <c r="C3" s="105"/>
      <c r="D3" s="105"/>
      <c r="E3" s="105"/>
      <c r="F3" s="105"/>
      <c r="G3" s="105"/>
      <c r="H3" s="3">
        <v>46211</v>
      </c>
      <c r="I3" s="26"/>
    </row>
    <row r="4" spans="1:13" s="1" customFormat="1" ht="25.35" hidden="1" customHeight="1">
      <c r="A4" s="98" t="s">
        <v>237</v>
      </c>
      <c r="B4" s="99"/>
      <c r="C4" s="99"/>
      <c r="D4" s="99"/>
      <c r="E4" s="99"/>
      <c r="F4" s="99"/>
      <c r="G4" s="99"/>
      <c r="H4" s="99"/>
      <c r="I4" s="100"/>
    </row>
    <row r="5" spans="1:13" ht="24" hidden="1" customHeight="1">
      <c r="A5" s="27" t="s">
        <v>4</v>
      </c>
      <c r="B5" s="76" t="s">
        <v>5</v>
      </c>
      <c r="C5" s="77"/>
      <c r="D5" s="76" t="s">
        <v>6</v>
      </c>
      <c r="E5" s="77"/>
      <c r="F5" s="76" t="s">
        <v>7</v>
      </c>
      <c r="G5" s="77"/>
      <c r="H5" s="28" t="s">
        <v>8</v>
      </c>
      <c r="I5" s="28" t="s">
        <v>9</v>
      </c>
      <c r="M5" t="s">
        <v>10</v>
      </c>
    </row>
    <row r="6" spans="1:13" ht="24" hidden="1" customHeight="1">
      <c r="A6" s="29" t="s">
        <v>187</v>
      </c>
      <c r="B6" s="8">
        <v>45995</v>
      </c>
      <c r="C6" s="18">
        <v>0.75</v>
      </c>
      <c r="D6" s="8">
        <v>45995</v>
      </c>
      <c r="E6" s="18">
        <v>0.875</v>
      </c>
      <c r="F6" s="8">
        <v>45996</v>
      </c>
      <c r="G6" s="11">
        <v>0.3125</v>
      </c>
      <c r="H6" s="30" t="s">
        <v>230</v>
      </c>
      <c r="I6" s="31"/>
    </row>
    <row r="7" spans="1:13" ht="24" hidden="1" customHeight="1">
      <c r="A7" s="29" t="s">
        <v>188</v>
      </c>
      <c r="B7" s="8">
        <v>45996</v>
      </c>
      <c r="C7" s="18">
        <v>0.64583333333333304</v>
      </c>
      <c r="D7" s="8">
        <v>45996</v>
      </c>
      <c r="E7" s="18">
        <v>0.87083333333333302</v>
      </c>
      <c r="F7" s="8">
        <v>45997</v>
      </c>
      <c r="G7" s="11">
        <v>0.62916666666666698</v>
      </c>
      <c r="H7" s="30"/>
      <c r="I7" s="31"/>
    </row>
    <row r="8" spans="1:13" ht="24" hidden="1" customHeight="1">
      <c r="A8" s="29" t="s">
        <v>186</v>
      </c>
      <c r="B8" s="19"/>
      <c r="C8" s="32"/>
      <c r="D8" s="19"/>
      <c r="E8" s="32"/>
      <c r="F8" s="33"/>
      <c r="G8" s="32"/>
      <c r="H8" s="30" t="s">
        <v>128</v>
      </c>
      <c r="I8" s="31"/>
    </row>
    <row r="9" spans="1:13" ht="24" hidden="1" customHeight="1">
      <c r="A9" s="29" t="s">
        <v>238</v>
      </c>
      <c r="B9" s="8">
        <v>46000</v>
      </c>
      <c r="C9" s="34">
        <v>0.46250000000000002</v>
      </c>
      <c r="D9" s="8">
        <f>B9+6</f>
        <v>46006</v>
      </c>
      <c r="E9" s="34">
        <v>0.40416666666666701</v>
      </c>
      <c r="F9" s="8">
        <f>D9+2</f>
        <v>46008</v>
      </c>
      <c r="G9" s="11">
        <v>8.3333333333333301E-2</v>
      </c>
      <c r="H9" s="35" t="s">
        <v>191</v>
      </c>
      <c r="I9" s="31"/>
    </row>
    <row r="10" spans="1:13" ht="24" hidden="1" customHeight="1">
      <c r="A10" s="36" t="s">
        <v>195</v>
      </c>
      <c r="B10" s="8">
        <f>F9+2</f>
        <v>46010</v>
      </c>
      <c r="C10" s="34">
        <v>0.125</v>
      </c>
      <c r="D10" s="8">
        <f>B10+1</f>
        <v>46011</v>
      </c>
      <c r="E10" s="34">
        <v>0.58333333333333304</v>
      </c>
      <c r="F10" s="8">
        <f>D10+1</f>
        <v>46012</v>
      </c>
      <c r="G10" s="11">
        <v>0.47916666666666702</v>
      </c>
      <c r="H10" s="37" t="s">
        <v>14</v>
      </c>
      <c r="I10" s="31"/>
    </row>
    <row r="11" spans="1:13" ht="24" hidden="1" customHeight="1">
      <c r="A11" s="29" t="s">
        <v>194</v>
      </c>
      <c r="B11" s="8">
        <f>F10</f>
        <v>46012</v>
      </c>
      <c r="C11" s="34">
        <v>0.70833333333333304</v>
      </c>
      <c r="D11" s="8">
        <f>B11+1</f>
        <v>46013</v>
      </c>
      <c r="E11" s="11">
        <v>1.2500000000000001E-2</v>
      </c>
      <c r="F11" s="8">
        <f>D11</f>
        <v>46013</v>
      </c>
      <c r="G11" s="11">
        <v>0.20833333333333301</v>
      </c>
      <c r="H11" s="30" t="s">
        <v>239</v>
      </c>
      <c r="I11" s="31"/>
    </row>
    <row r="12" spans="1:13" ht="24" hidden="1" customHeight="1">
      <c r="A12" s="29" t="s">
        <v>192</v>
      </c>
      <c r="B12" s="19"/>
      <c r="C12" s="32"/>
      <c r="D12" s="19"/>
      <c r="E12" s="32"/>
      <c r="F12" s="33"/>
      <c r="G12" s="32"/>
      <c r="H12" s="30" t="s">
        <v>128</v>
      </c>
      <c r="I12" s="31"/>
    </row>
    <row r="13" spans="1:13" ht="24" hidden="1" customHeight="1">
      <c r="A13" s="29" t="s">
        <v>240</v>
      </c>
      <c r="B13" s="8">
        <f>F11+2</f>
        <v>46015</v>
      </c>
      <c r="C13" s="34">
        <v>0.74166666666666703</v>
      </c>
      <c r="D13" s="10">
        <f>B13+5</f>
        <v>46020</v>
      </c>
      <c r="E13" s="34">
        <v>0.58333333333333304</v>
      </c>
      <c r="F13" s="8">
        <f>D13+2</f>
        <v>46022</v>
      </c>
      <c r="G13" s="11">
        <v>0.76666666666666705</v>
      </c>
      <c r="H13" s="30" t="s">
        <v>241</v>
      </c>
      <c r="I13" s="31"/>
    </row>
    <row r="14" spans="1:13" ht="24" hidden="1" customHeight="1">
      <c r="A14" s="36" t="s">
        <v>198</v>
      </c>
      <c r="B14" s="8">
        <f>F13+3</f>
        <v>46025</v>
      </c>
      <c r="C14" s="11">
        <v>0.33333333333333298</v>
      </c>
      <c r="D14" s="8">
        <f>B14</f>
        <v>46025</v>
      </c>
      <c r="E14" s="11">
        <v>0.41666666666666702</v>
      </c>
      <c r="F14" s="8">
        <f>D14</f>
        <v>46025</v>
      </c>
      <c r="G14" s="11">
        <v>0.98680555555555605</v>
      </c>
      <c r="H14" s="30"/>
      <c r="I14" s="31"/>
    </row>
    <row r="15" spans="1:13" ht="24" hidden="1" customHeight="1">
      <c r="A15" s="29" t="s">
        <v>199</v>
      </c>
      <c r="B15" s="19"/>
      <c r="C15" s="32"/>
      <c r="D15" s="19"/>
      <c r="E15" s="32"/>
      <c r="F15" s="33"/>
      <c r="G15" s="32"/>
      <c r="H15" s="30" t="s">
        <v>242</v>
      </c>
      <c r="I15" s="31"/>
    </row>
    <row r="16" spans="1:13" ht="24" hidden="1" customHeight="1">
      <c r="A16" s="29" t="s">
        <v>201</v>
      </c>
      <c r="B16" s="8">
        <f>F14+2</f>
        <v>46027</v>
      </c>
      <c r="C16" s="34">
        <v>0.125</v>
      </c>
      <c r="D16" s="10">
        <f>B16</f>
        <v>46027</v>
      </c>
      <c r="E16" s="34">
        <v>0.51249999999999996</v>
      </c>
      <c r="F16" s="8">
        <f>D16+1</f>
        <v>46028</v>
      </c>
      <c r="G16" s="11">
        <v>4.1666666666666701E-3</v>
      </c>
      <c r="H16" s="30" t="s">
        <v>243</v>
      </c>
      <c r="I16" s="31"/>
    </row>
    <row r="17" spans="1:14" ht="24" hidden="1" customHeight="1">
      <c r="A17" s="29" t="s">
        <v>244</v>
      </c>
      <c r="B17" s="8">
        <f>F16+2</f>
        <v>46030</v>
      </c>
      <c r="C17" s="34">
        <v>0.54166666666666696</v>
      </c>
      <c r="D17" s="8">
        <f>B17+6</f>
        <v>46036</v>
      </c>
      <c r="E17" s="34">
        <v>0.12916666666666701</v>
      </c>
      <c r="F17" s="8">
        <f>D17+2</f>
        <v>46038</v>
      </c>
      <c r="G17" s="11">
        <v>0.24583333333333299</v>
      </c>
      <c r="H17" s="30" t="s">
        <v>245</v>
      </c>
      <c r="I17" s="31"/>
    </row>
    <row r="18" spans="1:14" s="1" customFormat="1" ht="24" hidden="1" customHeight="1">
      <c r="A18" s="106" t="s">
        <v>246</v>
      </c>
      <c r="B18" s="83"/>
      <c r="C18" s="83"/>
      <c r="D18" s="83"/>
      <c r="E18" s="83"/>
      <c r="F18" s="83"/>
      <c r="G18" s="83"/>
      <c r="H18" s="83"/>
      <c r="I18" s="83"/>
    </row>
    <row r="19" spans="1:14" s="1" customFormat="1" ht="24" hidden="1" customHeight="1">
      <c r="A19" s="6" t="s">
        <v>4</v>
      </c>
      <c r="B19" s="81" t="s">
        <v>5</v>
      </c>
      <c r="C19" s="82"/>
      <c r="D19" s="81" t="s">
        <v>6</v>
      </c>
      <c r="E19" s="82"/>
      <c r="F19" s="81" t="s">
        <v>7</v>
      </c>
      <c r="G19" s="82"/>
      <c r="H19" s="7" t="s">
        <v>8</v>
      </c>
      <c r="I19" s="7" t="s">
        <v>9</v>
      </c>
      <c r="N19" s="1" t="s">
        <v>30</v>
      </c>
    </row>
    <row r="20" spans="1:14" s="1" customFormat="1" ht="25.05" hidden="1" customHeight="1">
      <c r="A20" s="16" t="s">
        <v>247</v>
      </c>
      <c r="B20" s="19"/>
      <c r="C20" s="32"/>
      <c r="D20" s="19"/>
      <c r="E20" s="32"/>
      <c r="F20" s="33"/>
      <c r="G20" s="32"/>
      <c r="H20" s="12" t="s">
        <v>226</v>
      </c>
      <c r="I20" s="13"/>
    </row>
    <row r="21" spans="1:14" s="1" customFormat="1" ht="25.05" hidden="1" customHeight="1">
      <c r="A21" s="15" t="s">
        <v>248</v>
      </c>
      <c r="B21" s="17">
        <v>46032</v>
      </c>
      <c r="C21" s="22">
        <v>0.20833333333333301</v>
      </c>
      <c r="D21" s="17">
        <v>46032</v>
      </c>
      <c r="E21" s="22">
        <v>0.36666666666666697</v>
      </c>
      <c r="F21" s="17">
        <v>46033</v>
      </c>
      <c r="G21" s="22">
        <v>4.1666666666666701E-3</v>
      </c>
      <c r="H21" s="12" t="s">
        <v>249</v>
      </c>
      <c r="I21" s="13"/>
    </row>
    <row r="22" spans="1:14" s="1" customFormat="1" ht="25.05" hidden="1" customHeight="1">
      <c r="A22" s="15" t="s">
        <v>121</v>
      </c>
      <c r="B22" s="17">
        <v>46034</v>
      </c>
      <c r="C22" s="18">
        <v>0.20833333333333301</v>
      </c>
      <c r="D22" s="17">
        <v>46034</v>
      </c>
      <c r="E22" s="18">
        <v>0.25</v>
      </c>
      <c r="F22" s="17">
        <v>46034</v>
      </c>
      <c r="G22" s="22">
        <v>0.57499999999999996</v>
      </c>
      <c r="H22" s="12"/>
      <c r="I22" s="13"/>
    </row>
    <row r="23" spans="1:14" s="1" customFormat="1" ht="25.05" hidden="1" customHeight="1">
      <c r="A23" s="15" t="s">
        <v>122</v>
      </c>
      <c r="B23" s="17">
        <v>46036</v>
      </c>
      <c r="C23" s="22">
        <v>0.51666666666666705</v>
      </c>
      <c r="D23" s="17">
        <v>46042</v>
      </c>
      <c r="E23" s="22">
        <v>0.71666666666666701</v>
      </c>
      <c r="F23" s="17">
        <v>46044</v>
      </c>
      <c r="G23" s="22">
        <v>0.30416666666666697</v>
      </c>
      <c r="H23" s="30" t="s">
        <v>14</v>
      </c>
      <c r="I23" s="13"/>
    </row>
    <row r="24" spans="1:14" s="1" customFormat="1" ht="25.05" hidden="1" customHeight="1">
      <c r="A24" s="16" t="s">
        <v>250</v>
      </c>
      <c r="B24" s="17">
        <v>46047</v>
      </c>
      <c r="C24" s="22">
        <v>0.41666666666666702</v>
      </c>
      <c r="D24" s="17">
        <v>46047</v>
      </c>
      <c r="E24" s="22">
        <v>0.875</v>
      </c>
      <c r="F24" s="17">
        <v>46048</v>
      </c>
      <c r="G24" s="22">
        <v>0.375</v>
      </c>
      <c r="H24" s="12" t="s">
        <v>251</v>
      </c>
      <c r="I24" s="13"/>
    </row>
    <row r="25" spans="1:14" s="1" customFormat="1" ht="25.05" hidden="1" customHeight="1">
      <c r="A25" s="15" t="s">
        <v>252</v>
      </c>
      <c r="B25" s="17">
        <v>46049</v>
      </c>
      <c r="C25" s="24">
        <v>0</v>
      </c>
      <c r="D25" s="17">
        <v>46049</v>
      </c>
      <c r="E25" s="18">
        <v>0.45833333333333298</v>
      </c>
      <c r="F25" s="17">
        <v>46049</v>
      </c>
      <c r="G25" s="18">
        <v>0.83333333333333304</v>
      </c>
      <c r="H25" s="12"/>
      <c r="I25" s="13"/>
    </row>
    <row r="26" spans="1:14" ht="24" hidden="1" customHeight="1">
      <c r="A26" s="96" t="s">
        <v>253</v>
      </c>
      <c r="B26" s="97"/>
      <c r="C26" s="97"/>
      <c r="D26" s="97"/>
      <c r="E26" s="97"/>
      <c r="F26" s="97"/>
      <c r="G26" s="97"/>
      <c r="H26" s="97"/>
      <c r="I26" s="97"/>
    </row>
    <row r="27" spans="1:14" ht="24" hidden="1" customHeight="1">
      <c r="A27" s="27" t="s">
        <v>4</v>
      </c>
      <c r="B27" s="76" t="s">
        <v>5</v>
      </c>
      <c r="C27" s="77"/>
      <c r="D27" s="76" t="s">
        <v>6</v>
      </c>
      <c r="E27" s="77"/>
      <c r="F27" s="76" t="s">
        <v>7</v>
      </c>
      <c r="G27" s="77"/>
      <c r="H27" s="28" t="s">
        <v>8</v>
      </c>
      <c r="I27" s="28" t="s">
        <v>9</v>
      </c>
      <c r="N27" t="s">
        <v>30</v>
      </c>
    </row>
    <row r="28" spans="1:14" s="1" customFormat="1" ht="25.35" hidden="1" customHeight="1">
      <c r="A28" s="36" t="s">
        <v>254</v>
      </c>
      <c r="B28" s="10">
        <v>46025</v>
      </c>
      <c r="C28" s="34">
        <v>0.41666666666666702</v>
      </c>
      <c r="D28" s="10">
        <v>46025</v>
      </c>
      <c r="E28" s="34">
        <v>0.45833333333333298</v>
      </c>
      <c r="F28" s="8">
        <v>46026</v>
      </c>
      <c r="G28" s="11">
        <v>1.1111111111111099E-2</v>
      </c>
      <c r="H28" s="35" t="s">
        <v>255</v>
      </c>
      <c r="I28" s="13"/>
    </row>
    <row r="29" spans="1:14" s="1" customFormat="1" ht="25.35" hidden="1" customHeight="1">
      <c r="A29" s="29" t="s">
        <v>256</v>
      </c>
      <c r="B29" s="8">
        <v>46027</v>
      </c>
      <c r="C29" s="34">
        <v>0.375</v>
      </c>
      <c r="D29" s="8">
        <v>46028</v>
      </c>
      <c r="E29" s="11">
        <v>5.4166666666666703E-2</v>
      </c>
      <c r="F29" s="8">
        <f>D29</f>
        <v>46028</v>
      </c>
      <c r="G29" s="11">
        <v>0.49583333333333302</v>
      </c>
      <c r="H29" s="30" t="s">
        <v>14</v>
      </c>
      <c r="I29" s="13"/>
    </row>
    <row r="30" spans="1:14" s="1" customFormat="1" ht="25.35" hidden="1" customHeight="1">
      <c r="A30" s="29" t="s">
        <v>257</v>
      </c>
      <c r="B30" s="8">
        <f>F29</f>
        <v>46028</v>
      </c>
      <c r="C30" s="34">
        <v>0.77083333333333304</v>
      </c>
      <c r="D30" s="8">
        <f>B30</f>
        <v>46028</v>
      </c>
      <c r="E30" s="34">
        <v>0.9375</v>
      </c>
      <c r="F30" s="8">
        <f>D30+1</f>
        <v>46029</v>
      </c>
      <c r="G30" s="11">
        <v>0.25416666666666698</v>
      </c>
      <c r="H30" s="30" t="s">
        <v>14</v>
      </c>
      <c r="I30" s="13"/>
    </row>
    <row r="31" spans="1:14" ht="24" hidden="1" customHeight="1">
      <c r="A31" s="29" t="s">
        <v>258</v>
      </c>
      <c r="B31" s="19"/>
      <c r="C31" s="32"/>
      <c r="D31" s="19"/>
      <c r="E31" s="32"/>
      <c r="F31" s="33"/>
      <c r="G31" s="32"/>
      <c r="H31" s="30" t="s">
        <v>128</v>
      </c>
      <c r="I31" s="31"/>
    </row>
    <row r="32" spans="1:14" ht="24" hidden="1" customHeight="1">
      <c r="A32" s="29" t="s">
        <v>259</v>
      </c>
      <c r="B32" s="8">
        <f>F30+2</f>
        <v>46031</v>
      </c>
      <c r="C32" s="34">
        <v>0.297916666666667</v>
      </c>
      <c r="D32" s="8">
        <f>B32+2</f>
        <v>46033</v>
      </c>
      <c r="E32" s="34">
        <v>0.79583333333333295</v>
      </c>
      <c r="F32" s="8">
        <f>D32+2</f>
        <v>46035</v>
      </c>
      <c r="G32" s="11">
        <v>0.22916666666666699</v>
      </c>
      <c r="H32" s="30" t="s">
        <v>14</v>
      </c>
      <c r="I32" s="31"/>
    </row>
    <row r="33" spans="1:14" s="1" customFormat="1" ht="25.35" hidden="1" customHeight="1">
      <c r="A33" s="29" t="s">
        <v>247</v>
      </c>
      <c r="B33" s="8">
        <v>46037</v>
      </c>
      <c r="C33" s="11">
        <v>0.29166666666666702</v>
      </c>
      <c r="D33" s="8">
        <f>B33</f>
        <v>46037</v>
      </c>
      <c r="E33" s="11">
        <v>0.41666666666666702</v>
      </c>
      <c r="F33" s="8">
        <f>D33</f>
        <v>46037</v>
      </c>
      <c r="G33" s="11">
        <v>0.78333333333333299</v>
      </c>
      <c r="H33" s="30" t="s">
        <v>14</v>
      </c>
      <c r="I33" s="13"/>
    </row>
    <row r="34" spans="1:14" s="1" customFormat="1" ht="25.35" hidden="1" customHeight="1">
      <c r="A34" s="29" t="s">
        <v>248</v>
      </c>
      <c r="B34" s="8">
        <f>F33+1</f>
        <v>46038</v>
      </c>
      <c r="C34" s="11">
        <v>0</v>
      </c>
      <c r="D34" s="8">
        <f>B34</f>
        <v>46038</v>
      </c>
      <c r="E34" s="11">
        <v>0.5625</v>
      </c>
      <c r="F34" s="8">
        <f>D34</f>
        <v>46038</v>
      </c>
      <c r="G34" s="11">
        <v>0.9375</v>
      </c>
      <c r="H34" s="30" t="s">
        <v>14</v>
      </c>
      <c r="I34" s="13"/>
    </row>
    <row r="35" spans="1:14" ht="24" hidden="1" customHeight="1">
      <c r="A35" s="36" t="s">
        <v>121</v>
      </c>
      <c r="B35" s="8">
        <f>F34+2</f>
        <v>46040</v>
      </c>
      <c r="C35" s="11">
        <v>0</v>
      </c>
      <c r="D35" s="8">
        <f>B35</f>
        <v>46040</v>
      </c>
      <c r="E35" s="11">
        <v>0.133333333333333</v>
      </c>
      <c r="F35" s="8">
        <f>D35</f>
        <v>46040</v>
      </c>
      <c r="G35" s="11">
        <v>0.34791666666666698</v>
      </c>
      <c r="H35" s="30" t="s">
        <v>116</v>
      </c>
      <c r="I35" s="31"/>
    </row>
    <row r="36" spans="1:14" ht="24" hidden="1" customHeight="1">
      <c r="A36" s="29" t="s">
        <v>122</v>
      </c>
      <c r="B36" s="8">
        <f>F35+2</f>
        <v>46042</v>
      </c>
      <c r="C36" s="34">
        <v>0.56666666666666698</v>
      </c>
      <c r="D36" s="8">
        <f>B36+6</f>
        <v>46048</v>
      </c>
      <c r="E36" s="34">
        <v>0.179166666666667</v>
      </c>
      <c r="F36" s="8">
        <f>D36+1</f>
        <v>46049</v>
      </c>
      <c r="G36" s="11">
        <v>0.5</v>
      </c>
      <c r="H36" s="30" t="s">
        <v>14</v>
      </c>
      <c r="I36" s="31"/>
    </row>
    <row r="37" spans="1:14" s="1" customFormat="1" ht="25.35" hidden="1" customHeight="1">
      <c r="A37" s="29" t="s">
        <v>260</v>
      </c>
      <c r="B37" s="8">
        <f>F36+2</f>
        <v>46051</v>
      </c>
      <c r="C37" s="11">
        <v>0.41666666666666702</v>
      </c>
      <c r="D37" s="8">
        <f>B37</f>
        <v>46051</v>
      </c>
      <c r="E37" s="11">
        <v>0.54166666666666696</v>
      </c>
      <c r="F37" s="8">
        <f>D37+2</f>
        <v>46053</v>
      </c>
      <c r="G37" s="11">
        <v>0.86666666666666703</v>
      </c>
      <c r="H37" s="30" t="s">
        <v>200</v>
      </c>
      <c r="I37" s="13"/>
    </row>
    <row r="38" spans="1:14" s="1" customFormat="1" ht="25.35" hidden="1" customHeight="1">
      <c r="A38" s="29" t="s">
        <v>261</v>
      </c>
      <c r="B38" s="8">
        <f>F37+1</f>
        <v>46054</v>
      </c>
      <c r="C38" s="34">
        <v>3.8194444444444399E-2</v>
      </c>
      <c r="D38" s="8">
        <f>B38+3</f>
        <v>46057</v>
      </c>
      <c r="E38" s="11">
        <v>9.1666666666666702E-2</v>
      </c>
      <c r="F38" s="8">
        <f>D38</f>
        <v>46057</v>
      </c>
      <c r="G38" s="11">
        <v>0.70833333333333304</v>
      </c>
      <c r="H38" s="30" t="s">
        <v>14</v>
      </c>
      <c r="I38" s="13"/>
    </row>
    <row r="39" spans="1:14" s="1" customFormat="1" ht="25.35" hidden="1" customHeight="1">
      <c r="A39" s="29" t="s">
        <v>127</v>
      </c>
      <c r="B39" s="33"/>
      <c r="C39" s="38"/>
      <c r="D39" s="33"/>
      <c r="E39" s="38"/>
      <c r="F39" s="33"/>
      <c r="G39" s="38"/>
      <c r="H39" s="35" t="s">
        <v>128</v>
      </c>
      <c r="I39" s="13"/>
    </row>
    <row r="40" spans="1:14" ht="24" hidden="1" customHeight="1">
      <c r="A40" s="29" t="s">
        <v>129</v>
      </c>
      <c r="B40" s="8">
        <f>F38+2</f>
        <v>46059</v>
      </c>
      <c r="C40" s="34">
        <v>0.79166666666666696</v>
      </c>
      <c r="D40" s="8">
        <f>B40+2</f>
        <v>46061</v>
      </c>
      <c r="E40" s="34">
        <v>8.3333333333333297E-3</v>
      </c>
      <c r="F40" s="8">
        <f>D40</f>
        <v>46061</v>
      </c>
      <c r="G40" s="11">
        <v>0.97916666666666696</v>
      </c>
      <c r="H40" s="30"/>
      <c r="I40" s="31"/>
    </row>
    <row r="41" spans="1:14" ht="24" hidden="1" customHeight="1">
      <c r="A41" s="36" t="s">
        <v>134</v>
      </c>
      <c r="B41" s="10">
        <v>46064</v>
      </c>
      <c r="C41" s="34">
        <v>0.29166666666666702</v>
      </c>
      <c r="D41" s="10">
        <v>46065</v>
      </c>
      <c r="E41" s="34">
        <v>6.25E-2</v>
      </c>
      <c r="F41" s="8">
        <v>46065</v>
      </c>
      <c r="G41" s="11">
        <v>0.70416666666666705</v>
      </c>
      <c r="H41" s="35" t="s">
        <v>193</v>
      </c>
      <c r="I41" s="31"/>
    </row>
    <row r="42" spans="1:14" ht="24" hidden="1" customHeight="1">
      <c r="A42" s="29" t="s">
        <v>204</v>
      </c>
      <c r="B42" s="10">
        <v>46066</v>
      </c>
      <c r="C42" s="34">
        <v>0.5</v>
      </c>
      <c r="D42" s="8">
        <v>46069</v>
      </c>
      <c r="E42" s="34">
        <v>0.54166666666666696</v>
      </c>
      <c r="F42" s="8">
        <v>46070</v>
      </c>
      <c r="G42" s="11">
        <v>0.14583333333333301</v>
      </c>
      <c r="H42" s="35" t="s">
        <v>14</v>
      </c>
      <c r="I42" s="31"/>
    </row>
    <row r="43" spans="1:14" ht="24" hidden="1" customHeight="1">
      <c r="A43" s="29" t="s">
        <v>205</v>
      </c>
      <c r="B43" s="8">
        <v>46070</v>
      </c>
      <c r="C43" s="34">
        <v>0.41666666666666702</v>
      </c>
      <c r="D43" s="8">
        <v>46070</v>
      </c>
      <c r="E43" s="11">
        <v>0.938194444444444</v>
      </c>
      <c r="F43" s="8">
        <v>46071</v>
      </c>
      <c r="G43" s="11">
        <v>0.46458333333333302</v>
      </c>
      <c r="H43" s="35" t="s">
        <v>206</v>
      </c>
      <c r="I43" s="31"/>
    </row>
    <row r="44" spans="1:14" ht="24" hidden="1" customHeight="1">
      <c r="A44" s="29" t="s">
        <v>135</v>
      </c>
      <c r="B44" s="8">
        <v>46073</v>
      </c>
      <c r="C44" s="34">
        <v>0.54166666666666696</v>
      </c>
      <c r="D44" s="8">
        <v>46074</v>
      </c>
      <c r="E44" s="34">
        <v>8.3333333333333301E-2</v>
      </c>
      <c r="F44" s="8">
        <v>46075</v>
      </c>
      <c r="G44" s="11">
        <v>0.45</v>
      </c>
      <c r="H44" s="30" t="s">
        <v>14</v>
      </c>
      <c r="I44" s="31"/>
    </row>
    <row r="45" spans="1:14" ht="24" hidden="1" customHeight="1">
      <c r="A45" s="36" t="s">
        <v>262</v>
      </c>
      <c r="B45" s="8">
        <v>46078</v>
      </c>
      <c r="C45" s="34">
        <v>0.60416666666666696</v>
      </c>
      <c r="D45" s="8">
        <v>46078</v>
      </c>
      <c r="E45" s="34">
        <v>0.83333333333333304</v>
      </c>
      <c r="F45" s="8">
        <v>46079</v>
      </c>
      <c r="G45" s="11">
        <v>0.20833333333333301</v>
      </c>
      <c r="H45" s="30" t="s">
        <v>55</v>
      </c>
      <c r="I45" s="31"/>
    </row>
    <row r="46" spans="1:14" s="1" customFormat="1" ht="24" hidden="1" customHeight="1">
      <c r="A46" s="106" t="s">
        <v>263</v>
      </c>
      <c r="B46" s="83"/>
      <c r="C46" s="83"/>
      <c r="D46" s="83"/>
      <c r="E46" s="83"/>
      <c r="F46" s="83"/>
      <c r="G46" s="83"/>
      <c r="H46" s="83"/>
      <c r="I46" s="83"/>
    </row>
    <row r="47" spans="1:14" s="1" customFormat="1" ht="24" hidden="1" customHeight="1">
      <c r="A47" s="6" t="s">
        <v>4</v>
      </c>
      <c r="B47" s="81" t="s">
        <v>5</v>
      </c>
      <c r="C47" s="82"/>
      <c r="D47" s="81" t="s">
        <v>6</v>
      </c>
      <c r="E47" s="82"/>
      <c r="F47" s="81" t="s">
        <v>7</v>
      </c>
      <c r="G47" s="82"/>
      <c r="H47" s="7" t="s">
        <v>8</v>
      </c>
      <c r="I47" s="7" t="s">
        <v>9</v>
      </c>
      <c r="N47" s="1" t="s">
        <v>30</v>
      </c>
    </row>
    <row r="48" spans="1:14" s="1" customFormat="1" ht="25.05" hidden="1" customHeight="1">
      <c r="A48" s="16" t="s">
        <v>264</v>
      </c>
      <c r="B48" s="39">
        <v>46072</v>
      </c>
      <c r="C48" s="34">
        <v>0.875</v>
      </c>
      <c r="D48" s="17">
        <v>46073</v>
      </c>
      <c r="E48" s="11">
        <v>0.66666666666666696</v>
      </c>
      <c r="F48" s="17">
        <v>46074</v>
      </c>
      <c r="G48" s="11">
        <v>0.21666666666666701</v>
      </c>
      <c r="H48" s="12" t="s">
        <v>265</v>
      </c>
      <c r="I48" s="13"/>
    </row>
    <row r="49" spans="1:14" s="1" customFormat="1" ht="25.05" hidden="1" customHeight="1">
      <c r="A49" s="40" t="s">
        <v>266</v>
      </c>
      <c r="B49" s="39">
        <v>46075</v>
      </c>
      <c r="C49" s="34">
        <v>0.5</v>
      </c>
      <c r="D49" s="17">
        <v>46075</v>
      </c>
      <c r="E49" s="11">
        <v>0.89583333333333304</v>
      </c>
      <c r="F49" s="17">
        <v>46076</v>
      </c>
      <c r="G49" s="11">
        <v>0.60416666666666696</v>
      </c>
      <c r="H49" s="35" t="s">
        <v>215</v>
      </c>
      <c r="I49" s="13"/>
    </row>
    <row r="50" spans="1:14" s="1" customFormat="1" ht="25.05" hidden="1" customHeight="1">
      <c r="A50" s="40" t="s">
        <v>267</v>
      </c>
      <c r="B50" s="39">
        <f>F49</f>
        <v>46076</v>
      </c>
      <c r="C50" s="34">
        <v>0.91666666666666696</v>
      </c>
      <c r="D50" s="17">
        <f>B50+1</f>
        <v>46077</v>
      </c>
      <c r="E50" s="11">
        <v>4.5833333333333302E-2</v>
      </c>
      <c r="F50" s="17">
        <f>D50</f>
        <v>46077</v>
      </c>
      <c r="G50" s="11">
        <v>0.33333333333333298</v>
      </c>
      <c r="H50" s="35"/>
      <c r="I50" s="13"/>
    </row>
    <row r="51" spans="1:14" s="1" customFormat="1" ht="25.05" hidden="1" customHeight="1">
      <c r="A51" s="40" t="s">
        <v>268</v>
      </c>
      <c r="B51" s="21"/>
      <c r="C51" s="21"/>
      <c r="D51" s="21"/>
      <c r="E51" s="21"/>
      <c r="F51" s="21"/>
      <c r="G51" s="21"/>
      <c r="H51" s="35" t="s">
        <v>269</v>
      </c>
      <c r="I51" s="13"/>
    </row>
    <row r="52" spans="1:14" ht="24" hidden="1" customHeight="1">
      <c r="A52" s="29" t="s">
        <v>270</v>
      </c>
      <c r="B52" s="10">
        <f>F50+2</f>
        <v>46079</v>
      </c>
      <c r="C52" s="34">
        <v>4.1666666666666699E-2</v>
      </c>
      <c r="D52" s="8">
        <f>B52+3</f>
        <v>46082</v>
      </c>
      <c r="E52" s="34">
        <v>0.24583333333333299</v>
      </c>
      <c r="F52" s="8">
        <f>D52</f>
        <v>46082</v>
      </c>
      <c r="G52" s="11">
        <v>0.96250000000000002</v>
      </c>
      <c r="H52" s="30" t="s">
        <v>271</v>
      </c>
      <c r="I52" s="31"/>
    </row>
    <row r="53" spans="1:14" ht="24" hidden="1" customHeight="1">
      <c r="A53" s="36" t="s">
        <v>35</v>
      </c>
      <c r="B53" s="8">
        <f>F52+1</f>
        <v>46083</v>
      </c>
      <c r="C53" s="34">
        <v>8.3333333333333297E-3</v>
      </c>
      <c r="D53" s="8">
        <v>46084</v>
      </c>
      <c r="E53" s="34">
        <v>0.22083333333333299</v>
      </c>
      <c r="F53" s="8">
        <f>D53</f>
        <v>46084</v>
      </c>
      <c r="G53" s="11">
        <v>0.83958333333333302</v>
      </c>
      <c r="H53" s="30" t="s">
        <v>272</v>
      </c>
      <c r="I53" s="31"/>
    </row>
    <row r="54" spans="1:14" ht="24" hidden="1" customHeight="1">
      <c r="A54" s="36" t="s">
        <v>213</v>
      </c>
      <c r="B54" s="8">
        <f>F53+2</f>
        <v>46086</v>
      </c>
      <c r="C54" s="34">
        <v>0.83333333333333304</v>
      </c>
      <c r="D54" s="8">
        <f>B54</f>
        <v>46086</v>
      </c>
      <c r="E54" s="34">
        <v>0.95833333333333304</v>
      </c>
      <c r="F54" s="8">
        <f>D54+1</f>
        <v>46087</v>
      </c>
      <c r="G54" s="11">
        <v>0.25347222222222199</v>
      </c>
      <c r="H54" s="35" t="s">
        <v>14</v>
      </c>
      <c r="I54" s="31"/>
    </row>
    <row r="55" spans="1:14" ht="24" hidden="1" customHeight="1">
      <c r="A55" s="29" t="s">
        <v>214</v>
      </c>
      <c r="B55" s="8">
        <f>F54</f>
        <v>46087</v>
      </c>
      <c r="C55" s="11">
        <v>0.47916666666666702</v>
      </c>
      <c r="D55" s="8">
        <f>B55</f>
        <v>46087</v>
      </c>
      <c r="E55" s="11">
        <v>0.60416666666666696</v>
      </c>
      <c r="F55" s="8">
        <f>D55</f>
        <v>46087</v>
      </c>
      <c r="G55" s="11">
        <v>0.83958333333333302</v>
      </c>
      <c r="H55" s="35"/>
      <c r="I55" s="31"/>
    </row>
    <row r="56" spans="1:14" ht="24" hidden="1" customHeight="1">
      <c r="A56" s="29" t="s">
        <v>138</v>
      </c>
      <c r="B56" s="8">
        <f>F54+1</f>
        <v>46088</v>
      </c>
      <c r="C56" s="34">
        <v>0.97916666666666696</v>
      </c>
      <c r="D56" s="10">
        <f>B56+1</f>
        <v>46089</v>
      </c>
      <c r="E56" s="34">
        <v>2.0833333333333301E-2</v>
      </c>
      <c r="F56" s="8">
        <f>D56</f>
        <v>46089</v>
      </c>
      <c r="G56" s="11">
        <v>0.39374999999999999</v>
      </c>
      <c r="H56" s="30"/>
      <c r="I56" s="31"/>
    </row>
    <row r="57" spans="1:14" ht="24" hidden="1" customHeight="1">
      <c r="A57" s="29" t="s">
        <v>139</v>
      </c>
      <c r="B57" s="8">
        <f>F56+2</f>
        <v>46091</v>
      </c>
      <c r="C57" s="34">
        <v>0.61666666666666703</v>
      </c>
      <c r="D57" s="10">
        <f>B57+3</f>
        <v>46094</v>
      </c>
      <c r="E57" s="34">
        <v>0.54166666666666696</v>
      </c>
      <c r="F57" s="8">
        <v>46095</v>
      </c>
      <c r="G57" s="11">
        <v>0.66666666666666696</v>
      </c>
      <c r="H57" s="35" t="s">
        <v>14</v>
      </c>
      <c r="I57" s="31"/>
    </row>
    <row r="58" spans="1:14" ht="24" hidden="1" customHeight="1">
      <c r="A58" s="36" t="s">
        <v>56</v>
      </c>
      <c r="B58" s="8">
        <f>F57+3</f>
        <v>46098</v>
      </c>
      <c r="C58" s="34">
        <v>0.66666666666666696</v>
      </c>
      <c r="D58" s="8">
        <f>B58+1</f>
        <v>46099</v>
      </c>
      <c r="E58" s="11">
        <v>8.3333333333333301E-2</v>
      </c>
      <c r="F58" s="8">
        <f>D58</f>
        <v>46099</v>
      </c>
      <c r="G58" s="11">
        <v>0.64583333333333304</v>
      </c>
      <c r="H58" s="30" t="s">
        <v>251</v>
      </c>
      <c r="I58" s="31"/>
    </row>
    <row r="59" spans="1:14" s="1" customFormat="1" ht="24" hidden="1" customHeight="1">
      <c r="A59" s="106" t="s">
        <v>273</v>
      </c>
      <c r="B59" s="83"/>
      <c r="C59" s="83"/>
      <c r="D59" s="83"/>
      <c r="E59" s="83"/>
      <c r="F59" s="83"/>
      <c r="G59" s="83"/>
      <c r="H59" s="83"/>
      <c r="I59" s="83"/>
    </row>
    <row r="60" spans="1:14" s="1" customFormat="1" ht="24" hidden="1" customHeight="1">
      <c r="A60" s="6" t="s">
        <v>4</v>
      </c>
      <c r="B60" s="81" t="s">
        <v>5</v>
      </c>
      <c r="C60" s="82"/>
      <c r="D60" s="81" t="s">
        <v>6</v>
      </c>
      <c r="E60" s="82"/>
      <c r="F60" s="81" t="s">
        <v>7</v>
      </c>
      <c r="G60" s="82"/>
      <c r="H60" s="7" t="s">
        <v>8</v>
      </c>
      <c r="I60" s="7" t="s">
        <v>9</v>
      </c>
      <c r="N60" s="1" t="s">
        <v>30</v>
      </c>
    </row>
    <row r="61" spans="1:14" s="1" customFormat="1" ht="25.5" hidden="1" customHeight="1">
      <c r="A61" s="41" t="s">
        <v>274</v>
      </c>
      <c r="B61" s="33"/>
      <c r="C61" s="38"/>
      <c r="D61" s="33"/>
      <c r="E61" s="38"/>
      <c r="F61" s="33"/>
      <c r="G61" s="38"/>
      <c r="H61" s="35" t="s">
        <v>242</v>
      </c>
      <c r="I61" s="13"/>
    </row>
    <row r="62" spans="1:14" s="1" customFormat="1" ht="24.45" hidden="1" customHeight="1">
      <c r="A62" s="41" t="s">
        <v>275</v>
      </c>
      <c r="B62" s="8">
        <v>46098</v>
      </c>
      <c r="C62" s="22">
        <v>0.83333333333333304</v>
      </c>
      <c r="D62" s="8">
        <f>B62</f>
        <v>46098</v>
      </c>
      <c r="E62" s="18">
        <v>0.875</v>
      </c>
      <c r="F62" s="8">
        <f>D62+1</f>
        <v>46099</v>
      </c>
      <c r="G62" s="18">
        <v>0.16666666666666699</v>
      </c>
      <c r="H62" s="35" t="s">
        <v>276</v>
      </c>
      <c r="I62" s="13"/>
    </row>
    <row r="63" spans="1:14" s="1" customFormat="1" ht="24.45" hidden="1" customHeight="1">
      <c r="A63" s="41" t="s">
        <v>277</v>
      </c>
      <c r="B63" s="8">
        <f>F62+1</f>
        <v>46100</v>
      </c>
      <c r="C63" s="22">
        <v>0.375</v>
      </c>
      <c r="D63" s="8">
        <f>B63</f>
        <v>46100</v>
      </c>
      <c r="E63" s="18">
        <v>0.91666666666666696</v>
      </c>
      <c r="F63" s="8">
        <f>D63+1</f>
        <v>46101</v>
      </c>
      <c r="G63" s="18">
        <v>0.17499999999999999</v>
      </c>
      <c r="H63" s="35"/>
      <c r="I63" s="13"/>
    </row>
    <row r="64" spans="1:14" s="1" customFormat="1" ht="24.45" hidden="1" customHeight="1">
      <c r="A64" s="41" t="s">
        <v>278</v>
      </c>
      <c r="B64" s="8">
        <f>F63+2</f>
        <v>46103</v>
      </c>
      <c r="C64" s="22">
        <v>0.33333333333333298</v>
      </c>
      <c r="D64" s="8">
        <f>B64</f>
        <v>46103</v>
      </c>
      <c r="E64" s="18">
        <v>0.82916666666666705</v>
      </c>
      <c r="F64" s="8">
        <f>D64+2</f>
        <v>46105</v>
      </c>
      <c r="G64" s="18">
        <v>8.3333333333333297E-3</v>
      </c>
      <c r="H64" s="30"/>
      <c r="I64" s="13"/>
    </row>
    <row r="65" spans="1:14" s="1" customFormat="1" ht="24.45" hidden="1" customHeight="1">
      <c r="A65" s="41" t="s">
        <v>222</v>
      </c>
      <c r="B65" s="8">
        <f>F64+1</f>
        <v>46106</v>
      </c>
      <c r="C65" s="22">
        <v>0.875</v>
      </c>
      <c r="D65" s="8">
        <f>B65+1</f>
        <v>46107</v>
      </c>
      <c r="E65" s="18">
        <v>0</v>
      </c>
      <c r="F65" s="8">
        <f>D65</f>
        <v>46107</v>
      </c>
      <c r="G65" s="18">
        <v>0.27083333333333298</v>
      </c>
      <c r="H65" s="35"/>
      <c r="I65" s="13"/>
    </row>
    <row r="66" spans="1:14" s="1" customFormat="1" ht="24.45" hidden="1" customHeight="1">
      <c r="A66" s="41" t="s">
        <v>223</v>
      </c>
      <c r="B66" s="8">
        <f>F65</f>
        <v>46107</v>
      </c>
      <c r="C66" s="22">
        <v>0.54166666666666696</v>
      </c>
      <c r="D66" s="8">
        <f>B66</f>
        <v>46107</v>
      </c>
      <c r="E66" s="18">
        <v>0.66666666666666696</v>
      </c>
      <c r="F66" s="8">
        <f>D66+1</f>
        <v>46108</v>
      </c>
      <c r="G66" s="18">
        <v>3.7499999999999999E-2</v>
      </c>
      <c r="H66" s="35"/>
      <c r="I66" s="13"/>
    </row>
    <row r="67" spans="1:14" s="1" customFormat="1" ht="24.45" hidden="1" customHeight="1">
      <c r="A67" s="41" t="s">
        <v>221</v>
      </c>
      <c r="B67" s="8">
        <f>F66+1</f>
        <v>46109</v>
      </c>
      <c r="C67" s="22">
        <v>0.1875</v>
      </c>
      <c r="D67" s="8">
        <f>B67</f>
        <v>46109</v>
      </c>
      <c r="E67" s="18">
        <v>0.95833333333333304</v>
      </c>
      <c r="F67" s="8">
        <f>D67+1</f>
        <v>46110</v>
      </c>
      <c r="G67" s="18">
        <v>0.38750000000000001</v>
      </c>
      <c r="H67" s="30" t="s">
        <v>279</v>
      </c>
      <c r="I67" s="13"/>
    </row>
    <row r="68" spans="1:14" s="1" customFormat="1" ht="24.45" hidden="1" customHeight="1">
      <c r="A68" s="41" t="s">
        <v>280</v>
      </c>
      <c r="B68" s="8">
        <f>F67+2</f>
        <v>46112</v>
      </c>
      <c r="C68" s="18">
        <v>0.58333333333333304</v>
      </c>
      <c r="D68" s="8">
        <f>B68</f>
        <v>46112</v>
      </c>
      <c r="E68" s="18">
        <v>0.86250000000000004</v>
      </c>
      <c r="F68" s="8">
        <f>D68+1</f>
        <v>46113</v>
      </c>
      <c r="G68" s="18">
        <v>0.75</v>
      </c>
      <c r="H68" s="35"/>
      <c r="I68" s="13"/>
    </row>
    <row r="69" spans="1:14" s="1" customFormat="1" ht="24.45" hidden="1" customHeight="1">
      <c r="A69" s="42" t="s">
        <v>281</v>
      </c>
      <c r="B69" s="8">
        <f>F68+2</f>
        <v>46115</v>
      </c>
      <c r="C69" s="18">
        <v>0.60416666666666696</v>
      </c>
      <c r="D69" s="8">
        <v>46116</v>
      </c>
      <c r="E69" s="18">
        <v>0.67500000000000004</v>
      </c>
      <c r="F69" s="8">
        <v>46117</v>
      </c>
      <c r="G69" s="22">
        <v>0.116666666666667</v>
      </c>
      <c r="H69" s="35" t="s">
        <v>282</v>
      </c>
      <c r="I69" s="13"/>
    </row>
    <row r="70" spans="1:14" s="1" customFormat="1" ht="24.45" hidden="1" customHeight="1">
      <c r="A70" s="41" t="s">
        <v>283</v>
      </c>
      <c r="B70" s="8">
        <v>46117</v>
      </c>
      <c r="C70" s="18">
        <v>0.375</v>
      </c>
      <c r="D70" s="8">
        <v>46117</v>
      </c>
      <c r="E70" s="18">
        <v>0.5</v>
      </c>
      <c r="F70" s="8">
        <v>46117</v>
      </c>
      <c r="G70" s="22">
        <v>0.94583333333333297</v>
      </c>
      <c r="H70" s="35"/>
      <c r="I70" s="13"/>
    </row>
    <row r="71" spans="1:14" s="1" customFormat="1" ht="25.35" hidden="1" customHeight="1">
      <c r="A71" s="98" t="s">
        <v>340</v>
      </c>
      <c r="B71" s="99"/>
      <c r="C71" s="99"/>
      <c r="D71" s="99"/>
      <c r="E71" s="99"/>
      <c r="F71" s="99"/>
      <c r="G71" s="99"/>
      <c r="H71" s="99"/>
      <c r="I71" s="100"/>
    </row>
    <row r="72" spans="1:14" ht="24" hidden="1" customHeight="1">
      <c r="A72" s="27" t="s">
        <v>4</v>
      </c>
      <c r="B72" s="76" t="s">
        <v>5</v>
      </c>
      <c r="C72" s="77"/>
      <c r="D72" s="76" t="s">
        <v>6</v>
      </c>
      <c r="E72" s="77"/>
      <c r="F72" s="76" t="s">
        <v>7</v>
      </c>
      <c r="G72" s="77"/>
      <c r="H72" s="28" t="s">
        <v>8</v>
      </c>
      <c r="I72" s="28" t="s">
        <v>9</v>
      </c>
      <c r="M72" t="s">
        <v>10</v>
      </c>
    </row>
    <row r="73" spans="1:14" s="1" customFormat="1" ht="24.45" hidden="1" customHeight="1">
      <c r="A73" s="41" t="s">
        <v>229</v>
      </c>
      <c r="B73" s="19"/>
      <c r="C73" s="19"/>
      <c r="D73" s="19"/>
      <c r="E73" s="19"/>
      <c r="F73" s="19"/>
      <c r="G73" s="19"/>
      <c r="H73" s="35" t="s">
        <v>226</v>
      </c>
      <c r="I73" s="13"/>
    </row>
    <row r="74" spans="1:14" s="1" customFormat="1" ht="24.45" hidden="1" customHeight="1">
      <c r="A74" s="41" t="s">
        <v>231</v>
      </c>
      <c r="B74" s="8">
        <v>46136</v>
      </c>
      <c r="C74" s="18">
        <v>0.91666666666666663</v>
      </c>
      <c r="D74" s="8">
        <v>46137</v>
      </c>
      <c r="E74" s="9">
        <v>0.47916666666666669</v>
      </c>
      <c r="F74" s="8">
        <v>46138</v>
      </c>
      <c r="G74" s="18">
        <v>0.16666666666666666</v>
      </c>
      <c r="H74" s="35" t="s">
        <v>294</v>
      </c>
      <c r="I74" s="13"/>
    </row>
    <row r="75" spans="1:14" s="1" customFormat="1" ht="24.45" hidden="1" customHeight="1">
      <c r="A75" s="41" t="s">
        <v>233</v>
      </c>
      <c r="B75" s="8">
        <f>F74+1</f>
        <v>46139</v>
      </c>
      <c r="C75" s="18">
        <v>0.66666666666666663</v>
      </c>
      <c r="D75" s="8">
        <f>B75</f>
        <v>46139</v>
      </c>
      <c r="E75" s="18">
        <v>0.75</v>
      </c>
      <c r="F75" s="8">
        <f>D75+1</f>
        <v>46140</v>
      </c>
      <c r="G75" s="18">
        <v>0.23333333333333334</v>
      </c>
      <c r="H75" s="35"/>
      <c r="I75" s="13"/>
    </row>
    <row r="76" spans="1:14" s="1" customFormat="1" ht="24.45" hidden="1" customHeight="1">
      <c r="A76" s="41" t="s">
        <v>234</v>
      </c>
      <c r="B76" s="8">
        <v>46143</v>
      </c>
      <c r="C76" s="18">
        <v>0.16666666666666666</v>
      </c>
      <c r="D76" s="8">
        <v>46169</v>
      </c>
      <c r="E76" s="9">
        <v>0.97916666666666663</v>
      </c>
      <c r="F76" s="8">
        <v>46171</v>
      </c>
      <c r="G76" s="18">
        <v>0.24583333333333332</v>
      </c>
      <c r="H76" s="35"/>
      <c r="I76" s="13"/>
    </row>
    <row r="77" spans="1:14" s="1" customFormat="1" ht="24.45" hidden="1" customHeight="1">
      <c r="A77" s="42" t="s">
        <v>310</v>
      </c>
      <c r="B77" s="8">
        <v>46174</v>
      </c>
      <c r="C77" s="18">
        <v>0.1875</v>
      </c>
      <c r="D77" s="8">
        <v>46174</v>
      </c>
      <c r="E77" s="9">
        <v>0.95833333333333337</v>
      </c>
      <c r="F77" s="8">
        <v>46175</v>
      </c>
      <c r="G77" s="18">
        <v>0.58333333333333337</v>
      </c>
      <c r="H77" s="35" t="s">
        <v>403</v>
      </c>
      <c r="I77" s="13"/>
    </row>
    <row r="78" spans="1:14" s="1" customFormat="1" ht="24" hidden="1" customHeight="1">
      <c r="A78" s="83" t="s">
        <v>382</v>
      </c>
      <c r="B78" s="83"/>
      <c r="C78" s="83"/>
      <c r="D78" s="83"/>
      <c r="E78" s="83"/>
      <c r="F78" s="83"/>
      <c r="G78" s="83"/>
      <c r="H78" s="83"/>
      <c r="I78" s="83"/>
    </row>
    <row r="79" spans="1:14" s="1" customFormat="1" ht="24" hidden="1" customHeight="1">
      <c r="A79" s="6" t="s">
        <v>4</v>
      </c>
      <c r="B79" s="81" t="s">
        <v>5</v>
      </c>
      <c r="C79" s="82"/>
      <c r="D79" s="81" t="s">
        <v>6</v>
      </c>
      <c r="E79" s="82"/>
      <c r="F79" s="81" t="s">
        <v>7</v>
      </c>
      <c r="G79" s="82"/>
      <c r="H79" s="7" t="s">
        <v>8</v>
      </c>
      <c r="I79" s="7" t="s">
        <v>9</v>
      </c>
      <c r="N79" s="1" t="s">
        <v>30</v>
      </c>
    </row>
    <row r="80" spans="1:14" s="1" customFormat="1" ht="24.45" hidden="1" customHeight="1">
      <c r="A80" s="41" t="s">
        <v>322</v>
      </c>
      <c r="B80" s="8">
        <v>46148</v>
      </c>
      <c r="C80" s="18">
        <v>0.625</v>
      </c>
      <c r="D80" s="8">
        <f>B80</f>
        <v>46148</v>
      </c>
      <c r="E80" s="18">
        <v>0.75</v>
      </c>
      <c r="F80" s="8">
        <f>D80</f>
        <v>46148</v>
      </c>
      <c r="G80" s="18">
        <v>0.97916666666666663</v>
      </c>
      <c r="H80" s="35" t="s">
        <v>326</v>
      </c>
      <c r="I80" s="13"/>
    </row>
    <row r="81" spans="1:13" s="1" customFormat="1" ht="24.45" hidden="1" customHeight="1">
      <c r="A81" s="41" t="s">
        <v>323</v>
      </c>
      <c r="B81" s="8">
        <f>F80+1</f>
        <v>46149</v>
      </c>
      <c r="C81" s="18">
        <v>0.20833333333333334</v>
      </c>
      <c r="D81" s="8">
        <f>B81+1</f>
        <v>46150</v>
      </c>
      <c r="E81" s="18">
        <v>2.0833333333333332E-2</v>
      </c>
      <c r="F81" s="8">
        <f>D81</f>
        <v>46150</v>
      </c>
      <c r="G81" s="18">
        <v>0.33333333333333331</v>
      </c>
      <c r="H81" s="35"/>
      <c r="I81" s="13"/>
    </row>
    <row r="82" spans="1:13" s="1" customFormat="1" ht="24.45" hidden="1" customHeight="1">
      <c r="A82" s="41" t="s">
        <v>324</v>
      </c>
      <c r="B82" s="19"/>
      <c r="C82" s="19"/>
      <c r="D82" s="19"/>
      <c r="E82" s="19"/>
      <c r="F82" s="19"/>
      <c r="G82" s="19"/>
      <c r="H82" s="35" t="s">
        <v>337</v>
      </c>
      <c r="I82" s="13"/>
    </row>
    <row r="83" spans="1:13" s="1" customFormat="1" ht="24.45" hidden="1" customHeight="1">
      <c r="A83" s="41" t="s">
        <v>325</v>
      </c>
      <c r="B83" s="8">
        <f>F81+2</f>
        <v>46152</v>
      </c>
      <c r="C83" s="18">
        <v>0.33333333333333331</v>
      </c>
      <c r="D83" s="8">
        <f>B83+4</f>
        <v>46156</v>
      </c>
      <c r="E83" s="18">
        <v>0.31666666666666665</v>
      </c>
      <c r="F83" s="8">
        <f>D83+1</f>
        <v>46157</v>
      </c>
      <c r="G83" s="18">
        <v>0.23333333333333334</v>
      </c>
      <c r="H83" s="35" t="s">
        <v>301</v>
      </c>
      <c r="I83" s="13"/>
    </row>
    <row r="84" spans="1:13" s="1" customFormat="1" ht="24.45" hidden="1" customHeight="1">
      <c r="A84" s="41" t="s">
        <v>338</v>
      </c>
      <c r="B84" s="19"/>
      <c r="C84" s="19"/>
      <c r="D84" s="19"/>
      <c r="E84" s="19"/>
      <c r="F84" s="19"/>
      <c r="G84" s="19"/>
      <c r="H84" s="35" t="s">
        <v>369</v>
      </c>
      <c r="I84" s="13"/>
    </row>
    <row r="85" spans="1:13" s="1" customFormat="1" ht="24.45" hidden="1" customHeight="1">
      <c r="A85" s="41" t="s">
        <v>358</v>
      </c>
      <c r="B85" s="8">
        <v>46158</v>
      </c>
      <c r="C85" s="18">
        <v>0.97916666666666663</v>
      </c>
      <c r="D85" s="8">
        <v>46159</v>
      </c>
      <c r="E85" s="18">
        <v>6.25E-2</v>
      </c>
      <c r="F85" s="8">
        <f>D85</f>
        <v>46159</v>
      </c>
      <c r="G85" s="18">
        <v>0.61250000000000004</v>
      </c>
      <c r="H85" s="35"/>
      <c r="I85" s="13"/>
    </row>
    <row r="86" spans="1:13" s="1" customFormat="1" ht="24.45" hidden="1" customHeight="1">
      <c r="A86" s="41" t="s">
        <v>359</v>
      </c>
      <c r="B86" s="8">
        <f>F85+1</f>
        <v>46160</v>
      </c>
      <c r="C86" s="18">
        <v>0.70833333333333337</v>
      </c>
      <c r="D86" s="8">
        <f>B86+1</f>
        <v>46161</v>
      </c>
      <c r="E86" s="18">
        <v>2.0833333333333332E-2</v>
      </c>
      <c r="F86" s="8">
        <f>D86</f>
        <v>46161</v>
      </c>
      <c r="G86" s="18">
        <v>0.60416666666666663</v>
      </c>
      <c r="H86" s="35"/>
      <c r="I86" s="13"/>
    </row>
    <row r="87" spans="1:13" s="1" customFormat="1" ht="24.45" hidden="1" customHeight="1">
      <c r="A87" s="41" t="s">
        <v>360</v>
      </c>
      <c r="B87" s="8">
        <f>F86+2</f>
        <v>46163</v>
      </c>
      <c r="C87" s="18">
        <v>0.54166666666666663</v>
      </c>
      <c r="D87" s="8">
        <f>B87+1</f>
        <v>46164</v>
      </c>
      <c r="E87" s="9">
        <v>0.33333333333333331</v>
      </c>
      <c r="F87" s="8">
        <f>D87+1</f>
        <v>46165</v>
      </c>
      <c r="G87" s="18">
        <v>0.45833333333333331</v>
      </c>
      <c r="H87" s="35"/>
      <c r="I87" s="13"/>
    </row>
    <row r="88" spans="1:13" s="1" customFormat="1" ht="24.45" hidden="1" customHeight="1">
      <c r="A88" s="42" t="s">
        <v>386</v>
      </c>
      <c r="B88" s="8">
        <f>F87+2</f>
        <v>46167</v>
      </c>
      <c r="C88" s="18">
        <v>0.33333333333333331</v>
      </c>
      <c r="D88" s="8">
        <f>B88</f>
        <v>46167</v>
      </c>
      <c r="E88" s="9">
        <v>0.54166666666666663</v>
      </c>
      <c r="F88" s="8">
        <f>D88</f>
        <v>46167</v>
      </c>
      <c r="G88" s="18">
        <v>0.94166666666666665</v>
      </c>
      <c r="H88" s="35" t="s">
        <v>387</v>
      </c>
      <c r="I88" s="13"/>
    </row>
    <row r="89" spans="1:13" s="1" customFormat="1" ht="24.45" hidden="1" customHeight="1">
      <c r="A89" s="41" t="s">
        <v>361</v>
      </c>
      <c r="B89" s="39">
        <f>F87+4</f>
        <v>46169</v>
      </c>
      <c r="C89" s="9">
        <v>0.58333333333333337</v>
      </c>
      <c r="D89" s="39">
        <f>B89</f>
        <v>46169</v>
      </c>
      <c r="E89" s="9">
        <v>0.875</v>
      </c>
      <c r="F89" s="17">
        <f>D89+1</f>
        <v>46170</v>
      </c>
      <c r="G89" s="18">
        <v>0.29166666666666669</v>
      </c>
      <c r="H89" s="35" t="s">
        <v>362</v>
      </c>
      <c r="I89" s="13"/>
    </row>
    <row r="90" spans="1:13" s="1" customFormat="1" ht="25.35" hidden="1" customHeight="1">
      <c r="A90" s="98" t="s">
        <v>385</v>
      </c>
      <c r="B90" s="99"/>
      <c r="C90" s="99"/>
      <c r="D90" s="99"/>
      <c r="E90" s="99"/>
      <c r="F90" s="99"/>
      <c r="G90" s="99"/>
      <c r="H90" s="99"/>
      <c r="I90" s="100"/>
    </row>
    <row r="91" spans="1:13" ht="24" hidden="1" customHeight="1">
      <c r="A91" s="27" t="s">
        <v>4</v>
      </c>
      <c r="B91" s="76" t="s">
        <v>5</v>
      </c>
      <c r="C91" s="77"/>
      <c r="D91" s="76" t="s">
        <v>6</v>
      </c>
      <c r="E91" s="77"/>
      <c r="F91" s="76" t="s">
        <v>7</v>
      </c>
      <c r="G91" s="77"/>
      <c r="H91" s="28" t="s">
        <v>395</v>
      </c>
      <c r="I91" s="28" t="s">
        <v>9</v>
      </c>
      <c r="M91" t="s">
        <v>10</v>
      </c>
    </row>
    <row r="92" spans="1:13" ht="24" hidden="1" customHeight="1">
      <c r="A92" s="66" t="s">
        <v>229</v>
      </c>
      <c r="B92" s="8">
        <v>46173</v>
      </c>
      <c r="C92" s="18">
        <v>0.97916666666666663</v>
      </c>
      <c r="D92" s="8">
        <v>46174</v>
      </c>
      <c r="E92" s="9">
        <v>0.54166666666666663</v>
      </c>
      <c r="F92" s="8">
        <v>46175</v>
      </c>
      <c r="G92" s="18">
        <v>2.0833333333333332E-2</v>
      </c>
      <c r="H92" s="35" t="s">
        <v>398</v>
      </c>
      <c r="I92" s="31"/>
    </row>
    <row r="93" spans="1:13" ht="24" hidden="1" customHeight="1">
      <c r="A93" s="58" t="s">
        <v>384</v>
      </c>
      <c r="B93" s="8">
        <f>F92</f>
        <v>46175</v>
      </c>
      <c r="C93" s="71">
        <v>0.22916666666666666</v>
      </c>
      <c r="D93" s="8">
        <f>B93</f>
        <v>46175</v>
      </c>
      <c r="E93" s="22">
        <v>0.36527777777777776</v>
      </c>
      <c r="F93" s="8">
        <f>D93</f>
        <v>46175</v>
      </c>
      <c r="G93" s="22">
        <v>0.79166666666666663</v>
      </c>
      <c r="H93" s="35"/>
      <c r="I93" s="31"/>
    </row>
    <row r="94" spans="1:13" ht="24" hidden="1" customHeight="1">
      <c r="A94" s="58" t="s">
        <v>233</v>
      </c>
      <c r="B94" s="8">
        <f>F93+1</f>
        <v>46176</v>
      </c>
      <c r="C94" s="22">
        <v>0.97916666666666663</v>
      </c>
      <c r="D94" s="8">
        <f>B94+1</f>
        <v>46177</v>
      </c>
      <c r="E94" s="22">
        <v>0.60416666666666663</v>
      </c>
      <c r="F94" s="8">
        <f>D94+1</f>
        <v>46178</v>
      </c>
      <c r="G94" s="22">
        <v>0.54166666666666663</v>
      </c>
      <c r="H94" s="35" t="s">
        <v>301</v>
      </c>
      <c r="I94" s="31"/>
    </row>
    <row r="95" spans="1:13" ht="24" hidden="1" customHeight="1">
      <c r="A95" s="58" t="s">
        <v>234</v>
      </c>
      <c r="B95" s="8">
        <f>F94+2</f>
        <v>46180</v>
      </c>
      <c r="C95" s="22">
        <v>0.53263888888888888</v>
      </c>
      <c r="D95" s="8">
        <f>B95+3</f>
        <v>46183</v>
      </c>
      <c r="E95" s="9">
        <v>0.28749999999999998</v>
      </c>
      <c r="F95" s="8">
        <f>D95+1</f>
        <v>46184</v>
      </c>
      <c r="G95" s="22">
        <v>0.72083333333333333</v>
      </c>
      <c r="H95" s="35" t="s">
        <v>432</v>
      </c>
      <c r="I95" s="31"/>
    </row>
    <row r="96" spans="1:13" s="1" customFormat="1" ht="24.45" hidden="1" customHeight="1">
      <c r="A96" s="41" t="s">
        <v>390</v>
      </c>
      <c r="B96" s="8">
        <f>F95+3</f>
        <v>46187</v>
      </c>
      <c r="C96" s="18">
        <v>0.60416666666666663</v>
      </c>
      <c r="D96" s="8">
        <f>B96+1</f>
        <v>46188</v>
      </c>
      <c r="E96" s="9">
        <v>0.53888888888888886</v>
      </c>
      <c r="F96" s="8">
        <f>D96+1</f>
        <v>46189</v>
      </c>
      <c r="G96" s="22">
        <v>0.15833333333333333</v>
      </c>
      <c r="H96" s="35" t="s">
        <v>362</v>
      </c>
      <c r="I96" s="13"/>
    </row>
    <row r="97" spans="1:13" s="1" customFormat="1" ht="25.35" customHeight="1">
      <c r="A97" s="98" t="s">
        <v>478</v>
      </c>
      <c r="B97" s="99"/>
      <c r="C97" s="99"/>
      <c r="D97" s="99"/>
      <c r="E97" s="99"/>
      <c r="F97" s="99"/>
      <c r="G97" s="99"/>
      <c r="H97" s="99"/>
      <c r="I97" s="100"/>
    </row>
    <row r="98" spans="1:13" ht="24" customHeight="1">
      <c r="A98" s="27" t="s">
        <v>4</v>
      </c>
      <c r="B98" s="76" t="s">
        <v>5</v>
      </c>
      <c r="C98" s="77"/>
      <c r="D98" s="76" t="s">
        <v>6</v>
      </c>
      <c r="E98" s="77"/>
      <c r="F98" s="76" t="s">
        <v>7</v>
      </c>
      <c r="G98" s="77"/>
      <c r="H98" s="28" t="s">
        <v>395</v>
      </c>
      <c r="I98" s="28" t="s">
        <v>9</v>
      </c>
      <c r="M98" t="s">
        <v>10</v>
      </c>
    </row>
    <row r="99" spans="1:13" s="1" customFormat="1" ht="24.75" hidden="1" customHeight="1">
      <c r="A99" s="69" t="s">
        <v>407</v>
      </c>
      <c r="B99" s="8">
        <v>46181</v>
      </c>
      <c r="C99" s="11">
        <v>0.25</v>
      </c>
      <c r="D99" s="8">
        <f>B99</f>
        <v>46181</v>
      </c>
      <c r="E99" s="11">
        <v>0.84166666666666667</v>
      </c>
      <c r="F99" s="8">
        <f>D99+1</f>
        <v>46182</v>
      </c>
      <c r="G99" s="11">
        <v>8.3333333333333332E-3</v>
      </c>
      <c r="H99" s="30" t="s">
        <v>406</v>
      </c>
      <c r="I99" s="60"/>
    </row>
    <row r="100" spans="1:13" s="1" customFormat="1" ht="24.75" hidden="1" customHeight="1">
      <c r="A100" s="69" t="s">
        <v>408</v>
      </c>
      <c r="B100" s="8">
        <f>F99</f>
        <v>46182</v>
      </c>
      <c r="C100" s="11">
        <v>0.58333333333333337</v>
      </c>
      <c r="D100" s="8">
        <f>B100+1</f>
        <v>46183</v>
      </c>
      <c r="E100" s="11">
        <v>0.4</v>
      </c>
      <c r="F100" s="8">
        <f>D100</f>
        <v>46183</v>
      </c>
      <c r="G100" s="11">
        <v>0.65625</v>
      </c>
      <c r="H100" s="35" t="s">
        <v>301</v>
      </c>
      <c r="I100" s="60"/>
    </row>
    <row r="101" spans="1:13" s="1" customFormat="1" ht="24.75" hidden="1" customHeight="1">
      <c r="A101" s="69" t="s">
        <v>409</v>
      </c>
      <c r="B101" s="8">
        <f>F100+2</f>
        <v>46185</v>
      </c>
      <c r="C101" s="11">
        <v>4.1666666666666664E-2</v>
      </c>
      <c r="D101" s="8">
        <f>B101</f>
        <v>46185</v>
      </c>
      <c r="E101" s="11">
        <v>8.7499999999999994E-2</v>
      </c>
      <c r="F101" s="8">
        <f>D101</f>
        <v>46185</v>
      </c>
      <c r="G101" s="11">
        <v>0.36249999999999999</v>
      </c>
      <c r="H101" s="30"/>
      <c r="I101" s="60"/>
    </row>
    <row r="102" spans="1:13" s="1" customFormat="1" ht="24.75" hidden="1" customHeight="1">
      <c r="A102" s="69" t="s">
        <v>410</v>
      </c>
      <c r="B102" s="8">
        <f>F101+2</f>
        <v>46187</v>
      </c>
      <c r="C102" s="11">
        <v>0.29166666666666669</v>
      </c>
      <c r="D102" s="8">
        <f>B102+4</f>
        <v>46191</v>
      </c>
      <c r="E102" s="34">
        <v>0.83333333333333337</v>
      </c>
      <c r="F102" s="8">
        <f>D102+2</f>
        <v>46193</v>
      </c>
      <c r="G102" s="11">
        <v>0.66666666666666663</v>
      </c>
      <c r="H102" s="35" t="s">
        <v>301</v>
      </c>
      <c r="I102" s="60"/>
    </row>
    <row r="103" spans="1:13" s="1" customFormat="1" ht="24.75" hidden="1" customHeight="1">
      <c r="A103" s="68" t="s">
        <v>435</v>
      </c>
      <c r="B103" s="8">
        <f>F102+2</f>
        <v>46195</v>
      </c>
      <c r="C103" s="11">
        <v>0.45416666666666666</v>
      </c>
      <c r="D103" s="8">
        <f>B103</f>
        <v>46195</v>
      </c>
      <c r="E103" s="34">
        <v>0.46666666666666667</v>
      </c>
      <c r="F103" s="8">
        <f>D103</f>
        <v>46195</v>
      </c>
      <c r="G103" s="11">
        <v>0.80833333333333335</v>
      </c>
      <c r="H103" s="67"/>
      <c r="I103" s="60"/>
    </row>
    <row r="104" spans="1:13" s="1" customFormat="1" ht="24.75" hidden="1" customHeight="1">
      <c r="A104" s="69" t="s">
        <v>411</v>
      </c>
      <c r="B104" s="8">
        <f>F103+1</f>
        <v>46196</v>
      </c>
      <c r="C104" s="11">
        <v>0.70833333333333337</v>
      </c>
      <c r="D104" s="8">
        <f>B104+1</f>
        <v>46197</v>
      </c>
      <c r="E104" s="34">
        <v>0.45416666666666666</v>
      </c>
      <c r="F104" s="8">
        <f>D104</f>
        <v>46197</v>
      </c>
      <c r="G104" s="11">
        <v>0.90833333333333333</v>
      </c>
      <c r="H104" s="35" t="s">
        <v>301</v>
      </c>
      <c r="I104" s="60"/>
    </row>
    <row r="105" spans="1:13" s="1" customFormat="1" ht="24.45" hidden="1" customHeight="1">
      <c r="A105" s="69" t="s">
        <v>419</v>
      </c>
      <c r="B105" s="8">
        <f>F104+1</f>
        <v>46198</v>
      </c>
      <c r="C105" s="11">
        <v>0.1875</v>
      </c>
      <c r="D105" s="8">
        <f>B105</f>
        <v>46198</v>
      </c>
      <c r="E105" s="11">
        <v>0.28749999999999998</v>
      </c>
      <c r="F105" s="8">
        <f>D105</f>
        <v>46198</v>
      </c>
      <c r="G105" s="11">
        <v>0.625</v>
      </c>
      <c r="H105" s="30"/>
      <c r="I105" s="60"/>
    </row>
    <row r="106" spans="1:13" ht="24" customHeight="1">
      <c r="A106" s="69" t="s">
        <v>420</v>
      </c>
      <c r="B106" s="8">
        <f>F105+2</f>
        <v>46200</v>
      </c>
      <c r="C106" s="11">
        <v>0.5</v>
      </c>
      <c r="D106" s="8">
        <f>B106+1</f>
        <v>46201</v>
      </c>
      <c r="E106" s="11">
        <v>0.66666666666666663</v>
      </c>
      <c r="F106" s="8">
        <f t="shared" ref="F106:F108" si="0">D106+1</f>
        <v>46202</v>
      </c>
      <c r="G106" s="11">
        <v>0.78333333333333333</v>
      </c>
      <c r="H106" s="35" t="s">
        <v>301</v>
      </c>
      <c r="I106" s="60"/>
    </row>
    <row r="107" spans="1:13" ht="24" customHeight="1">
      <c r="A107" s="69" t="s">
        <v>436</v>
      </c>
      <c r="B107" s="8">
        <f>F106+2</f>
        <v>46204</v>
      </c>
      <c r="C107" s="11">
        <v>0.5</v>
      </c>
      <c r="D107" s="8">
        <f>B107</f>
        <v>46204</v>
      </c>
      <c r="E107" s="11">
        <v>0.625</v>
      </c>
      <c r="F107" s="8">
        <f t="shared" si="0"/>
        <v>46205</v>
      </c>
      <c r="G107" s="11">
        <v>0.1875</v>
      </c>
      <c r="H107" s="30"/>
      <c r="I107" s="60"/>
    </row>
    <row r="108" spans="1:13" ht="24" customHeight="1">
      <c r="A108" s="69" t="s">
        <v>443</v>
      </c>
      <c r="B108" s="8">
        <f>F107</f>
        <v>46205</v>
      </c>
      <c r="C108" s="11">
        <v>0.4375</v>
      </c>
      <c r="D108" s="8">
        <f>B108</f>
        <v>46205</v>
      </c>
      <c r="E108" s="11">
        <v>0.66666666666666663</v>
      </c>
      <c r="F108" s="8">
        <f t="shared" si="0"/>
        <v>46206</v>
      </c>
      <c r="G108" s="11">
        <v>8.3333333333333329E-2</v>
      </c>
      <c r="H108" s="35" t="s">
        <v>301</v>
      </c>
      <c r="I108" s="60"/>
    </row>
    <row r="109" spans="1:13" ht="24" customHeight="1">
      <c r="A109" s="69" t="s">
        <v>444</v>
      </c>
      <c r="B109" s="8">
        <f>F108+2</f>
        <v>46208</v>
      </c>
      <c r="C109" s="11">
        <v>0.29166666666666669</v>
      </c>
      <c r="D109" s="8">
        <f>B109+1</f>
        <v>46209</v>
      </c>
      <c r="E109" s="11">
        <v>0.85</v>
      </c>
      <c r="F109" s="8">
        <f>D109+2</f>
        <v>46211</v>
      </c>
      <c r="G109" s="11">
        <v>0.5083333333333333</v>
      </c>
      <c r="H109" s="35" t="s">
        <v>301</v>
      </c>
      <c r="I109" s="60"/>
    </row>
    <row r="110" spans="1:13" ht="24" customHeight="1">
      <c r="A110" s="69" t="s">
        <v>454</v>
      </c>
      <c r="B110" s="8">
        <f>F109+2</f>
        <v>46213</v>
      </c>
      <c r="C110" s="11">
        <v>0.33333333333333331</v>
      </c>
      <c r="D110" s="8">
        <f>B110</f>
        <v>46213</v>
      </c>
      <c r="E110" s="11">
        <v>0.45833333333333331</v>
      </c>
      <c r="F110" s="8">
        <f>D110</f>
        <v>46213</v>
      </c>
      <c r="G110" s="11">
        <v>0.95833333333333337</v>
      </c>
      <c r="H110" s="30"/>
      <c r="I110" s="60"/>
    </row>
    <row r="111" spans="1:13" ht="24" customHeight="1">
      <c r="A111" s="69" t="s">
        <v>462</v>
      </c>
      <c r="B111" s="8">
        <f>F110+1</f>
        <v>46214</v>
      </c>
      <c r="C111" s="11">
        <v>0.20833333333333334</v>
      </c>
      <c r="D111" s="8">
        <f t="shared" ref="D111" si="1">B111</f>
        <v>46214</v>
      </c>
      <c r="E111" s="11">
        <v>0.33333333333333331</v>
      </c>
      <c r="F111" s="8">
        <f>D111</f>
        <v>46214</v>
      </c>
      <c r="G111" s="11">
        <v>0.66666666666666663</v>
      </c>
      <c r="H111" s="30"/>
      <c r="I111" s="60"/>
    </row>
    <row r="112" spans="1:13" ht="24" customHeight="1">
      <c r="A112" s="69" t="s">
        <v>463</v>
      </c>
      <c r="B112" s="8">
        <f>F111+2</f>
        <v>46216</v>
      </c>
      <c r="C112" s="11">
        <v>0.5</v>
      </c>
      <c r="D112" s="8">
        <f>B112+1</f>
        <v>46217</v>
      </c>
      <c r="E112" s="11">
        <v>0.5</v>
      </c>
      <c r="F112" s="8">
        <f>D112+1</f>
        <v>46218</v>
      </c>
      <c r="G112" s="11">
        <v>0.5</v>
      </c>
      <c r="H112" s="30"/>
      <c r="I112" s="60"/>
    </row>
    <row r="113" spans="1:9" ht="24" customHeight="1">
      <c r="A113" s="69" t="s">
        <v>468</v>
      </c>
      <c r="B113" s="8">
        <f>F112+2</f>
        <v>46220</v>
      </c>
      <c r="C113" s="11">
        <v>0.33333333333333331</v>
      </c>
      <c r="D113" s="8">
        <f>B113</f>
        <v>46220</v>
      </c>
      <c r="E113" s="11">
        <v>0.45833333333333331</v>
      </c>
      <c r="F113" s="8">
        <f>D113</f>
        <v>46220</v>
      </c>
      <c r="G113" s="11">
        <v>0.95833333333333337</v>
      </c>
      <c r="H113" s="30"/>
      <c r="I113" s="60"/>
    </row>
    <row r="114" spans="1:9" ht="24" customHeight="1">
      <c r="A114" s="69" t="s">
        <v>479</v>
      </c>
      <c r="B114" s="8">
        <f>F113+1</f>
        <v>46221</v>
      </c>
      <c r="C114" s="11">
        <v>0.20833333333333334</v>
      </c>
      <c r="D114" s="8">
        <f>B114</f>
        <v>46221</v>
      </c>
      <c r="E114" s="11">
        <v>0.33333333333333331</v>
      </c>
      <c r="F114" s="8">
        <f>D114</f>
        <v>46221</v>
      </c>
      <c r="G114" s="11">
        <v>0.66666666666666663</v>
      </c>
      <c r="H114" s="30"/>
      <c r="I114" s="60"/>
    </row>
    <row r="115" spans="1:9" ht="24" customHeight="1">
      <c r="A115" s="69" t="s">
        <v>481</v>
      </c>
      <c r="B115" s="8">
        <f>F114+2</f>
        <v>46223</v>
      </c>
      <c r="C115" s="11">
        <v>0.5</v>
      </c>
      <c r="D115" s="8">
        <f>B115+1</f>
        <v>46224</v>
      </c>
      <c r="E115" s="11">
        <v>0.5</v>
      </c>
      <c r="F115" s="8">
        <f>D115+1</f>
        <v>46225</v>
      </c>
      <c r="G115" s="11">
        <v>0.5</v>
      </c>
      <c r="H115" s="30"/>
      <c r="I115" s="60"/>
    </row>
    <row r="116" spans="1:9" ht="24" customHeight="1">
      <c r="A116" s="69" t="s">
        <v>488</v>
      </c>
      <c r="B116" s="8">
        <f>F115+2</f>
        <v>46227</v>
      </c>
      <c r="C116" s="11">
        <v>0.33333333333333331</v>
      </c>
      <c r="D116" s="8">
        <f>B116</f>
        <v>46227</v>
      </c>
      <c r="E116" s="11">
        <v>0.45833333333333331</v>
      </c>
      <c r="F116" s="8">
        <f>D116</f>
        <v>46227</v>
      </c>
      <c r="G116" s="11">
        <v>0.95833333333333337</v>
      </c>
      <c r="H116" s="30"/>
      <c r="I116" s="60"/>
    </row>
  </sheetData>
  <mergeCells count="40">
    <mergeCell ref="A90:I90"/>
    <mergeCell ref="B91:C91"/>
    <mergeCell ref="D91:E91"/>
    <mergeCell ref="F91:G91"/>
    <mergeCell ref="A78:I78"/>
    <mergeCell ref="B79:C79"/>
    <mergeCell ref="D79:E79"/>
    <mergeCell ref="F79:G79"/>
    <mergeCell ref="A71:I71"/>
    <mergeCell ref="B72:C72"/>
    <mergeCell ref="D72:E72"/>
    <mergeCell ref="F72:G72"/>
    <mergeCell ref="B47:C47"/>
    <mergeCell ref="D47:E47"/>
    <mergeCell ref="F47:G47"/>
    <mergeCell ref="A59:I59"/>
    <mergeCell ref="B60:C60"/>
    <mergeCell ref="D60:E60"/>
    <mergeCell ref="F60:G60"/>
    <mergeCell ref="A26:I26"/>
    <mergeCell ref="B27:C27"/>
    <mergeCell ref="D27:E27"/>
    <mergeCell ref="F27:G27"/>
    <mergeCell ref="A46:I46"/>
    <mergeCell ref="A97:I97"/>
    <mergeCell ref="B98:C98"/>
    <mergeCell ref="D98:E98"/>
    <mergeCell ref="F98:G98"/>
    <mergeCell ref="C1:I1"/>
    <mergeCell ref="A2:B2"/>
    <mergeCell ref="C2:I2"/>
    <mergeCell ref="A3:G3"/>
    <mergeCell ref="A4:I4"/>
    <mergeCell ref="B5:C5"/>
    <mergeCell ref="D5:E5"/>
    <mergeCell ref="F5:G5"/>
    <mergeCell ref="A18:I18"/>
    <mergeCell ref="B19:C19"/>
    <mergeCell ref="D19:E19"/>
    <mergeCell ref="F19:G19"/>
  </mergeCells>
  <phoneticPr fontId="42" type="noConversion"/>
  <conditionalFormatting sqref="B5">
    <cfRule type="cellIs" dxfId="482" priority="1166" stopIfTrue="1" operator="equal">
      <formula>$H$3</formula>
    </cfRule>
  </conditionalFormatting>
  <conditionalFormatting sqref="B5:B7 D6:D7">
    <cfRule type="cellIs" dxfId="481" priority="1095" stopIfTrue="1" operator="lessThan">
      <formula>$H$3</formula>
    </cfRule>
  </conditionalFormatting>
  <conditionalFormatting sqref="B6:B7 D7">
    <cfRule type="cellIs" dxfId="480" priority="1094" stopIfTrue="1" operator="equal">
      <formula>$H$3</formula>
    </cfRule>
  </conditionalFormatting>
  <conditionalFormatting sqref="B9:B11">
    <cfRule type="cellIs" dxfId="479" priority="1152" stopIfTrue="1" operator="lessThan">
      <formula>$H$3</formula>
    </cfRule>
    <cfRule type="cellIs" dxfId="478" priority="1151" stopIfTrue="1" operator="equal">
      <formula>$H$3</formula>
    </cfRule>
  </conditionalFormatting>
  <conditionalFormatting sqref="B13:B14">
    <cfRule type="cellIs" dxfId="477" priority="1070" stopIfTrue="1" operator="lessThan">
      <formula>$H$3</formula>
    </cfRule>
    <cfRule type="cellIs" dxfId="476" priority="1069" stopIfTrue="1" operator="equal">
      <formula>$H$3</formula>
    </cfRule>
  </conditionalFormatting>
  <conditionalFormatting sqref="B16:B30">
    <cfRule type="cellIs" dxfId="475" priority="1041" stopIfTrue="1" operator="lessThan">
      <formula>$H$3</formula>
    </cfRule>
    <cfRule type="cellIs" dxfId="474" priority="1040" stopIfTrue="1" operator="equal">
      <formula>$H$3</formula>
    </cfRule>
  </conditionalFormatting>
  <conditionalFormatting sqref="B18:B19">
    <cfRule type="cellIs" dxfId="473" priority="987" stopIfTrue="1" operator="equal">
      <formula>$H$3</formula>
    </cfRule>
    <cfRule type="cellIs" dxfId="472" priority="988" stopIfTrue="1" operator="lessThan">
      <formula>$H$3</formula>
    </cfRule>
  </conditionalFormatting>
  <conditionalFormatting sqref="B21:B25">
    <cfRule type="cellIs" dxfId="471" priority="861" stopIfTrue="1" operator="equal">
      <formula>$H$3</formula>
    </cfRule>
    <cfRule type="cellIs" dxfId="470" priority="862" stopIfTrue="1" operator="lessThan">
      <formula>$H$3</formula>
    </cfRule>
  </conditionalFormatting>
  <conditionalFormatting sqref="B28:B30">
    <cfRule type="cellIs" dxfId="469" priority="1035" stopIfTrue="1" operator="lessThan">
      <formula>$H$3</formula>
    </cfRule>
    <cfRule type="cellIs" dxfId="468" priority="1034" stopIfTrue="1" operator="equal">
      <formula>$H$3</formula>
    </cfRule>
  </conditionalFormatting>
  <conditionalFormatting sqref="B32:B35">
    <cfRule type="cellIs" dxfId="467" priority="997" stopIfTrue="1" operator="lessThan">
      <formula>$H$3</formula>
    </cfRule>
    <cfRule type="cellIs" dxfId="466" priority="996" stopIfTrue="1" operator="equal">
      <formula>$H$3</formula>
    </cfRule>
  </conditionalFormatting>
  <conditionalFormatting sqref="B33:B38">
    <cfRule type="cellIs" dxfId="465" priority="909" stopIfTrue="1" operator="equal">
      <formula>$H$3</formula>
    </cfRule>
    <cfRule type="cellIs" dxfId="464" priority="910" stopIfTrue="1" operator="lessThan">
      <formula>$H$3</formula>
    </cfRule>
  </conditionalFormatting>
  <conditionalFormatting sqref="B37:B38">
    <cfRule type="cellIs" dxfId="463" priority="896" stopIfTrue="1" operator="lessThan">
      <formula>$H$3</formula>
    </cfRule>
    <cfRule type="cellIs" dxfId="462" priority="895" stopIfTrue="1" operator="equal">
      <formula>$H$3</formula>
    </cfRule>
  </conditionalFormatting>
  <conditionalFormatting sqref="B40:B50">
    <cfRule type="cellIs" dxfId="461" priority="804" stopIfTrue="1" operator="equal">
      <formula>$H$3</formula>
    </cfRule>
    <cfRule type="cellIs" dxfId="460" priority="805" stopIfTrue="1" operator="lessThan">
      <formula>$H$3</formula>
    </cfRule>
  </conditionalFormatting>
  <conditionalFormatting sqref="B52:B60">
    <cfRule type="cellIs" dxfId="459" priority="753" stopIfTrue="1" operator="equal">
      <formula>$H$3</formula>
    </cfRule>
    <cfRule type="cellIs" dxfId="458" priority="754" stopIfTrue="1" operator="lessThan">
      <formula>$H$3</formula>
    </cfRule>
  </conditionalFormatting>
  <conditionalFormatting sqref="B62:B70">
    <cfRule type="cellIs" dxfId="457" priority="420" stopIfTrue="1" operator="equal">
      <formula>$H$3</formula>
    </cfRule>
    <cfRule type="cellIs" dxfId="456" priority="421" stopIfTrue="1" operator="lessThan">
      <formula>$H$3</formula>
    </cfRule>
  </conditionalFormatting>
  <conditionalFormatting sqref="B72">
    <cfRule type="cellIs" dxfId="455" priority="398" stopIfTrue="1" operator="lessThan">
      <formula>$H$3</formula>
    </cfRule>
    <cfRule type="cellIs" dxfId="454" priority="409" stopIfTrue="1" operator="lessThan">
      <formula>$H$3</formula>
    </cfRule>
    <cfRule type="cellIs" dxfId="453" priority="406" stopIfTrue="1" operator="equal">
      <formula>$H$3</formula>
    </cfRule>
  </conditionalFormatting>
  <conditionalFormatting sqref="B74:B81">
    <cfRule type="cellIs" dxfId="452" priority="233" stopIfTrue="1" operator="equal">
      <formula>$H$3</formula>
    </cfRule>
    <cfRule type="cellIs" dxfId="451" priority="234" stopIfTrue="1" operator="lessThan">
      <formula>$H$3</formula>
    </cfRule>
  </conditionalFormatting>
  <conditionalFormatting sqref="B83">
    <cfRule type="cellIs" dxfId="450" priority="232" stopIfTrue="1" operator="lessThan">
      <formula>$H$3</formula>
    </cfRule>
    <cfRule type="cellIs" dxfId="449" priority="231" stopIfTrue="1" operator="equal">
      <formula>$H$3</formula>
    </cfRule>
  </conditionalFormatting>
  <conditionalFormatting sqref="B85:B88">
    <cfRule type="cellIs" dxfId="448" priority="218" stopIfTrue="1" operator="equal">
      <formula>$H$3</formula>
    </cfRule>
    <cfRule type="cellIs" dxfId="447" priority="219" stopIfTrue="1" operator="lessThan">
      <formula>$H$3</formula>
    </cfRule>
  </conditionalFormatting>
  <conditionalFormatting sqref="B91:B96">
    <cfRule type="cellIs" dxfId="446" priority="58" stopIfTrue="1" operator="lessThan">
      <formula>$H$3</formula>
    </cfRule>
  </conditionalFormatting>
  <conditionalFormatting sqref="B92">
    <cfRule type="cellIs" dxfId="445" priority="57" stopIfTrue="1" operator="equal">
      <formula>$H$3</formula>
    </cfRule>
  </conditionalFormatting>
  <conditionalFormatting sqref="B98">
    <cfRule type="cellIs" dxfId="444" priority="99" stopIfTrue="1" operator="equal">
      <formula>$H$3</formula>
    </cfRule>
  </conditionalFormatting>
  <conditionalFormatting sqref="B98:B116">
    <cfRule type="cellIs" dxfId="443" priority="35" stopIfTrue="1" operator="lessThan">
      <formula>$H$3</formula>
    </cfRule>
  </conditionalFormatting>
  <conditionalFormatting sqref="B99:B116">
    <cfRule type="cellIs" dxfId="442" priority="34" stopIfTrue="1" operator="equal">
      <formula>$H$3</formula>
    </cfRule>
  </conditionalFormatting>
  <conditionalFormatting sqref="B18:C18">
    <cfRule type="expression" dxfId="441" priority="85048" stopIfTrue="1">
      <formula>AND($B227=$H$3,$B227&lt;&gt;"")</formula>
    </cfRule>
    <cfRule type="expression" dxfId="440" priority="85049" stopIfTrue="1">
      <formula>AND($B227&lt;$H$3,$B227&lt;&gt;"")</formula>
    </cfRule>
  </conditionalFormatting>
  <conditionalFormatting sqref="B26:C26">
    <cfRule type="expression" dxfId="439" priority="85051" stopIfTrue="1">
      <formula>AND($B191&lt;$H$3,$B191&lt;&gt;"")</formula>
    </cfRule>
    <cfRule type="expression" dxfId="438" priority="85050" stopIfTrue="1">
      <formula>AND($B191=$H$3,$B191&lt;&gt;"")</formula>
    </cfRule>
  </conditionalFormatting>
  <conditionalFormatting sqref="B46:C46 B59:C59">
    <cfRule type="expression" dxfId="437" priority="85052" stopIfTrue="1">
      <formula>AND($B218=$H$3,$B218&lt;&gt;"")</formula>
    </cfRule>
    <cfRule type="expression" dxfId="436" priority="85053" stopIfTrue="1">
      <formula>AND($B218&lt;$H$3,$B218&lt;&gt;"")</formula>
    </cfRule>
  </conditionalFormatting>
  <conditionalFormatting sqref="B78:C78">
    <cfRule type="expression" dxfId="435" priority="85057" stopIfTrue="1">
      <formula>AND($B260&lt;$H$3,$B260&lt;&gt;"")</formula>
    </cfRule>
    <cfRule type="expression" dxfId="434" priority="85056" stopIfTrue="1">
      <formula>AND($B260=$H$3,$B260&lt;&gt;"")</formula>
    </cfRule>
  </conditionalFormatting>
  <conditionalFormatting sqref="C13:C14">
    <cfRule type="expression" dxfId="433" priority="1068" stopIfTrue="1">
      <formula>B13&lt;$H$3</formula>
    </cfRule>
  </conditionalFormatting>
  <conditionalFormatting sqref="C21">
    <cfRule type="expression" dxfId="432" priority="898" stopIfTrue="1">
      <formula>B21&lt;$H$3</formula>
    </cfRule>
  </conditionalFormatting>
  <conditionalFormatting sqref="C22 E93:E96">
    <cfRule type="expression" dxfId="431" priority="962" stopIfTrue="1">
      <formula>B22&lt;$H$3</formula>
    </cfRule>
    <cfRule type="expression" dxfId="430" priority="960" stopIfTrue="1">
      <formula>$F22=$H$3</formula>
    </cfRule>
  </conditionalFormatting>
  <conditionalFormatting sqref="C22">
    <cfRule type="expression" dxfId="429" priority="959" stopIfTrue="1">
      <formula>$B22=$H$3</formula>
    </cfRule>
  </conditionalFormatting>
  <conditionalFormatting sqref="C28:C30 E28:E30 G28:G30">
    <cfRule type="expression" dxfId="428" priority="3724" stopIfTrue="1">
      <formula>B28&lt;$H$3</formula>
    </cfRule>
  </conditionalFormatting>
  <conditionalFormatting sqref="C28:C30 E28:G30 G5 E6:G7 E9:G11 C9:C11 C6:C7 C16 E16:G16 C17:G17 G21:G24 E25:G25 E13:G14 C13:C14 E32:G38 C21:C22 E22:E23 E40:G45 C32:C38 C40:C45 C83 E62:E68 G91:G92 C99:C116">
    <cfRule type="expression" dxfId="427" priority="3746" stopIfTrue="1">
      <formula>$F5=$H$3</formula>
    </cfRule>
  </conditionalFormatting>
  <conditionalFormatting sqref="C32:C38">
    <cfRule type="expression" dxfId="426" priority="850" stopIfTrue="1">
      <formula>B32&lt;$H$3</formula>
    </cfRule>
  </conditionalFormatting>
  <conditionalFormatting sqref="C40:C45">
    <cfRule type="expression" dxfId="425" priority="846" stopIfTrue="1">
      <formula>B40&lt;$H$3</formula>
    </cfRule>
  </conditionalFormatting>
  <conditionalFormatting sqref="C48:C50 C80:C81 G80:G81 C85:C89 C92:C96">
    <cfRule type="expression" dxfId="424" priority="801" stopIfTrue="1">
      <formula>$F48=$H$3</formula>
    </cfRule>
  </conditionalFormatting>
  <conditionalFormatting sqref="C52:C58">
    <cfRule type="expression" dxfId="423" priority="755" stopIfTrue="1">
      <formula>B52&lt;$H$3</formula>
    </cfRule>
  </conditionalFormatting>
  <conditionalFormatting sqref="C62:C67 C83 C85:C89 E80:E81 E92:E96 C91:C96 C80:C81 G80:G81">
    <cfRule type="expression" dxfId="422" priority="719" stopIfTrue="1">
      <formula>$B62=$H$3</formula>
    </cfRule>
  </conditionalFormatting>
  <conditionalFormatting sqref="C62:C68">
    <cfRule type="expression" dxfId="421" priority="711" stopIfTrue="1">
      <formula>B62&lt;$H$3</formula>
    </cfRule>
  </conditionalFormatting>
  <conditionalFormatting sqref="C62:C69">
    <cfRule type="expression" dxfId="420" priority="712" stopIfTrue="1">
      <formula>$F62=$H$3</formula>
    </cfRule>
  </conditionalFormatting>
  <conditionalFormatting sqref="C68">
    <cfRule type="expression" dxfId="419" priority="676" stopIfTrue="1">
      <formula>$B68=$H$3</formula>
    </cfRule>
    <cfRule type="expression" dxfId="418" priority="677" stopIfTrue="1">
      <formula>B68&lt;$H$3</formula>
    </cfRule>
    <cfRule type="expression" dxfId="417" priority="675" stopIfTrue="1">
      <formula>$F68=$H$3</formula>
    </cfRule>
  </conditionalFormatting>
  <conditionalFormatting sqref="C68:C69 E62:E68 G62:G68">
    <cfRule type="expression" dxfId="416" priority="600" stopIfTrue="1">
      <formula>B62&lt;$H$3</formula>
    </cfRule>
  </conditionalFormatting>
  <conditionalFormatting sqref="C68:C69">
    <cfRule type="expression" dxfId="415" priority="678" stopIfTrue="1">
      <formula>$B68=$H$3</formula>
    </cfRule>
    <cfRule type="expression" dxfId="414" priority="680" stopIfTrue="1">
      <formula>$F68=$H$3</formula>
    </cfRule>
  </conditionalFormatting>
  <conditionalFormatting sqref="C68:C70">
    <cfRule type="expression" dxfId="413" priority="459" stopIfTrue="1">
      <formula>$B68=$H$3</formula>
    </cfRule>
  </conditionalFormatting>
  <conditionalFormatting sqref="C70 E70">
    <cfRule type="expression" dxfId="412" priority="437" stopIfTrue="1">
      <formula>B70&lt;$H$3</formula>
    </cfRule>
  </conditionalFormatting>
  <conditionalFormatting sqref="C70">
    <cfRule type="expression" dxfId="411" priority="436" stopIfTrue="1">
      <formula>$B70=$H$3</formula>
    </cfRule>
    <cfRule type="expression" dxfId="410" priority="453" stopIfTrue="1">
      <formula>$F70=$H$3</formula>
    </cfRule>
  </conditionalFormatting>
  <conditionalFormatting sqref="C72 G91">
    <cfRule type="expression" dxfId="409" priority="352" stopIfTrue="1">
      <formula>B72&lt;$H$3</formula>
    </cfRule>
  </conditionalFormatting>
  <conditionalFormatting sqref="C74:C77">
    <cfRule type="expression" dxfId="408" priority="265" stopIfTrue="1">
      <formula>B74&lt;$H$3</formula>
    </cfRule>
    <cfRule type="expression" dxfId="407" priority="266" stopIfTrue="1">
      <formula>$F74=$H$3</formula>
    </cfRule>
  </conditionalFormatting>
  <conditionalFormatting sqref="C80:C81 G80:G81 C89 C92 C48:C50">
    <cfRule type="expression" dxfId="406" priority="800" stopIfTrue="1">
      <formula>B48&lt;$H$3</formula>
    </cfRule>
  </conditionalFormatting>
  <conditionalFormatting sqref="C83 C85:C89">
    <cfRule type="expression" dxfId="405" priority="254" stopIfTrue="1">
      <formula>B83&lt;$H$3</formula>
    </cfRule>
  </conditionalFormatting>
  <conditionalFormatting sqref="C91">
    <cfRule type="expression" dxfId="404" priority="121" stopIfTrue="1">
      <formula>B91&lt;$H$3</formula>
    </cfRule>
  </conditionalFormatting>
  <conditionalFormatting sqref="C93:C96">
    <cfRule type="expression" dxfId="403" priority="117" stopIfTrue="1">
      <formula>B93&lt;$H$3</formula>
    </cfRule>
  </conditionalFormatting>
  <conditionalFormatting sqref="C98:C116">
    <cfRule type="expression" dxfId="402" priority="40" stopIfTrue="1">
      <formula>$B98=$H$3</formula>
    </cfRule>
    <cfRule type="expression" dxfId="401" priority="41" stopIfTrue="1">
      <formula>B98&lt;$H$3</formula>
    </cfRule>
  </conditionalFormatting>
  <conditionalFormatting sqref="D5">
    <cfRule type="cellIs" dxfId="400" priority="1170" stopIfTrue="1" operator="equal">
      <formula>$H$3</formula>
    </cfRule>
    <cfRule type="cellIs" dxfId="399" priority="1165" stopIfTrue="1" operator="lessThan">
      <formula>$H$3</formula>
    </cfRule>
  </conditionalFormatting>
  <conditionalFormatting sqref="D9:D10">
    <cfRule type="cellIs" dxfId="398" priority="1125" stopIfTrue="1" operator="equal">
      <formula>$H$3</formula>
    </cfRule>
  </conditionalFormatting>
  <conditionalFormatting sqref="D9:D11">
    <cfRule type="cellIs" dxfId="397" priority="1126" stopIfTrue="1" operator="lessThan">
      <formula>$H$3</formula>
    </cfRule>
  </conditionalFormatting>
  <conditionalFormatting sqref="D11 D5:D6">
    <cfRule type="cellIs" dxfId="396" priority="1155" stopIfTrue="1" operator="equal">
      <formula>$H$3</formula>
    </cfRule>
  </conditionalFormatting>
  <conditionalFormatting sqref="D13">
    <cfRule type="cellIs" dxfId="395" priority="1043" stopIfTrue="1" operator="equal">
      <formula>$H$3</formula>
    </cfRule>
  </conditionalFormatting>
  <conditionalFormatting sqref="D13:D14">
    <cfRule type="cellIs" dxfId="394" priority="1044" stopIfTrue="1" operator="lessThan">
      <formula>$H$3</formula>
    </cfRule>
  </conditionalFormatting>
  <conditionalFormatting sqref="D14 D16">
    <cfRule type="cellIs" dxfId="393" priority="1073" stopIfTrue="1" operator="equal">
      <formula>$H$3</formula>
    </cfRule>
  </conditionalFormatting>
  <conditionalFormatting sqref="D16:D25">
    <cfRule type="cellIs" dxfId="392" priority="889" stopIfTrue="1" operator="lessThan">
      <formula>$H$3</formula>
    </cfRule>
  </conditionalFormatting>
  <conditionalFormatting sqref="D17:D25">
    <cfRule type="cellIs" dxfId="391" priority="865" stopIfTrue="1" operator="equal">
      <formula>$H$3</formula>
    </cfRule>
  </conditionalFormatting>
  <conditionalFormatting sqref="D18:D19">
    <cfRule type="cellIs" dxfId="390" priority="983" stopIfTrue="1" operator="equal">
      <formula>$H$3</formula>
    </cfRule>
    <cfRule type="cellIs" dxfId="389" priority="984" stopIfTrue="1" operator="lessThan">
      <formula>$H$3</formula>
    </cfRule>
  </conditionalFormatting>
  <conditionalFormatting sqref="D21:D25">
    <cfRule type="cellIs" dxfId="388" priority="860" stopIfTrue="1" operator="lessThan">
      <formula>$H$3</formula>
    </cfRule>
  </conditionalFormatting>
  <conditionalFormatting sqref="D26:D30 F28:F30">
    <cfRule type="cellIs" dxfId="387" priority="1024" stopIfTrue="1" operator="equal">
      <formula>$H$3</formula>
    </cfRule>
  </conditionalFormatting>
  <conditionalFormatting sqref="D26:D30">
    <cfRule type="cellIs" dxfId="386" priority="1029" stopIfTrue="1" operator="lessThan">
      <formula>$H$3</formula>
    </cfRule>
  </conditionalFormatting>
  <conditionalFormatting sqref="D28:D30 F28:F30">
    <cfRule type="cellIs" dxfId="385" priority="1023" stopIfTrue="1" operator="lessThan">
      <formula>$H$3</formula>
    </cfRule>
  </conditionalFormatting>
  <conditionalFormatting sqref="D33:D37 F36:F37">
    <cfRule type="cellIs" dxfId="384" priority="911" stopIfTrue="1" operator="equal">
      <formula>$H$3</formula>
    </cfRule>
  </conditionalFormatting>
  <conditionalFormatting sqref="D33:D37 F37">
    <cfRule type="cellIs" dxfId="383" priority="908" stopIfTrue="1" operator="lessThan">
      <formula>$H$3</formula>
    </cfRule>
  </conditionalFormatting>
  <conditionalFormatting sqref="D37:D38 F37:F38">
    <cfRule type="cellIs" dxfId="382" priority="897" stopIfTrue="1" operator="equal">
      <formula>$H$3</formula>
    </cfRule>
  </conditionalFormatting>
  <conditionalFormatting sqref="D38 D40:D45">
    <cfRule type="cellIs" dxfId="381" priority="885" stopIfTrue="1" operator="equal">
      <formula>$H$3</formula>
    </cfRule>
  </conditionalFormatting>
  <conditionalFormatting sqref="D38">
    <cfRule type="cellIs" dxfId="380" priority="882" stopIfTrue="1" operator="lessThan">
      <formula>$H$3</formula>
    </cfRule>
  </conditionalFormatting>
  <conditionalFormatting sqref="D40:D47">
    <cfRule type="cellIs" dxfId="379" priority="841" stopIfTrue="1" operator="lessThan">
      <formula>$H$3</formula>
    </cfRule>
  </conditionalFormatting>
  <conditionalFormatting sqref="D46:D47">
    <cfRule type="cellIs" dxfId="378" priority="840" stopIfTrue="1" operator="equal">
      <formula>$H$3</formula>
    </cfRule>
  </conditionalFormatting>
  <conditionalFormatting sqref="D48:D50">
    <cfRule type="cellIs" dxfId="377" priority="831" stopIfTrue="1" operator="lessThan">
      <formula>$H$3</formula>
    </cfRule>
  </conditionalFormatting>
  <conditionalFormatting sqref="D52:D58 D48:D50">
    <cfRule type="cellIs" dxfId="376" priority="808" stopIfTrue="1" operator="equal">
      <formula>$H$3</formula>
    </cfRule>
  </conditionalFormatting>
  <conditionalFormatting sqref="D52:D60">
    <cfRule type="cellIs" dxfId="375" priority="750" stopIfTrue="1" operator="lessThan">
      <formula>$H$3</formula>
    </cfRule>
  </conditionalFormatting>
  <conditionalFormatting sqref="D59:D60">
    <cfRule type="cellIs" dxfId="374" priority="749" stopIfTrue="1" operator="equal">
      <formula>$H$3</formula>
    </cfRule>
  </conditionalFormatting>
  <conditionalFormatting sqref="D62:D70">
    <cfRule type="cellIs" dxfId="373" priority="422" stopIfTrue="1" operator="equal">
      <formula>$H$3</formula>
    </cfRule>
    <cfRule type="cellIs" dxfId="372" priority="423" stopIfTrue="1" operator="lessThan">
      <formula>$H$3</formula>
    </cfRule>
  </conditionalFormatting>
  <conditionalFormatting sqref="D72">
    <cfRule type="cellIs" dxfId="371" priority="411" stopIfTrue="1" operator="lessThan">
      <formula>$H$3</formula>
    </cfRule>
    <cfRule type="cellIs" dxfId="370" priority="410" stopIfTrue="1" operator="equal">
      <formula>$H$3</formula>
    </cfRule>
  </conditionalFormatting>
  <conditionalFormatting sqref="D74:D77">
    <cfRule type="cellIs" dxfId="369" priority="264" stopIfTrue="1" operator="lessThan">
      <formula>$H$3</formula>
    </cfRule>
    <cfRule type="cellIs" dxfId="368" priority="263" stopIfTrue="1" operator="equal">
      <formula>$H$3</formula>
    </cfRule>
  </conditionalFormatting>
  <conditionalFormatting sqref="D78:D79">
    <cfRule type="cellIs" dxfId="367" priority="325" stopIfTrue="1" operator="equal">
      <formula>$H$3</formula>
    </cfRule>
    <cfRule type="cellIs" dxfId="366" priority="326" stopIfTrue="1" operator="lessThan">
      <formula>$H$3</formula>
    </cfRule>
  </conditionalFormatting>
  <conditionalFormatting sqref="D80:D81">
    <cfRule type="cellIs" dxfId="365" priority="236" stopIfTrue="1" operator="equal">
      <formula>$H$3</formula>
    </cfRule>
    <cfRule type="cellIs" dxfId="364" priority="237" stopIfTrue="1" operator="lessThan">
      <formula>$H$3</formula>
    </cfRule>
  </conditionalFormatting>
  <conditionalFormatting sqref="D83">
    <cfRule type="cellIs" dxfId="363" priority="225" stopIfTrue="1" operator="equal">
      <formula>$H$3</formula>
    </cfRule>
    <cfRule type="cellIs" dxfId="362" priority="226" stopIfTrue="1" operator="lessThan">
      <formula>$H$3</formula>
    </cfRule>
  </conditionalFormatting>
  <conditionalFormatting sqref="D85:D88">
    <cfRule type="cellIs" dxfId="361" priority="212" stopIfTrue="1" operator="equal">
      <formula>$H$3</formula>
    </cfRule>
    <cfRule type="cellIs" dxfId="360" priority="213" stopIfTrue="1" operator="lessThan">
      <formula>$H$3</formula>
    </cfRule>
  </conditionalFormatting>
  <conditionalFormatting sqref="D91">
    <cfRule type="cellIs" dxfId="359" priority="161" stopIfTrue="1" operator="lessThan">
      <formula>$H$3</formula>
    </cfRule>
    <cfRule type="cellIs" dxfId="358" priority="160" stopIfTrue="1" operator="equal">
      <formula>$H$3</formula>
    </cfRule>
  </conditionalFormatting>
  <conditionalFormatting sqref="D91:D92">
    <cfRule type="cellIs" dxfId="357" priority="60" stopIfTrue="1" operator="equal">
      <formula>$H$3</formula>
    </cfRule>
  </conditionalFormatting>
  <conditionalFormatting sqref="D91:D96">
    <cfRule type="cellIs" dxfId="356" priority="61" stopIfTrue="1" operator="lessThan">
      <formula>$H$3</formula>
    </cfRule>
  </conditionalFormatting>
  <conditionalFormatting sqref="D93:D96 B91 B93:B96">
    <cfRule type="cellIs" dxfId="355" priority="144" stopIfTrue="1" operator="equal">
      <formula>$H$3</formula>
    </cfRule>
  </conditionalFormatting>
  <conditionalFormatting sqref="D98">
    <cfRule type="cellIs" dxfId="354" priority="107" stopIfTrue="1" operator="equal">
      <formula>$H$3</formula>
    </cfRule>
    <cfRule type="cellIs" dxfId="353" priority="108" stopIfTrue="1" operator="lessThan">
      <formula>$H$3</formula>
    </cfRule>
  </conditionalFormatting>
  <conditionalFormatting sqref="D98:D116">
    <cfRule type="cellIs" dxfId="352" priority="33" stopIfTrue="1" operator="lessThan">
      <formula>$H$3</formula>
    </cfRule>
    <cfRule type="cellIs" dxfId="351" priority="32" stopIfTrue="1" operator="equal">
      <formula>$H$3</formula>
    </cfRule>
  </conditionalFormatting>
  <conditionalFormatting sqref="D18:E18">
    <cfRule type="expression" dxfId="350" priority="85061">
      <formula>AND($D227&lt;$H$3,$D227&lt;&gt;"")</formula>
    </cfRule>
    <cfRule type="expression" dxfId="349" priority="85062">
      <formula>AND($D227=$H$3,$D227&lt;&gt;"")</formula>
    </cfRule>
  </conditionalFormatting>
  <conditionalFormatting sqref="D26:E26">
    <cfRule type="expression" dxfId="348" priority="85063">
      <formula>AND($D191&lt;$H$3,$D191&lt;&gt;"")</formula>
    </cfRule>
    <cfRule type="expression" dxfId="347" priority="85064">
      <formula>AND($D191=$H$3,$D191&lt;&gt;"")</formula>
    </cfRule>
  </conditionalFormatting>
  <conditionalFormatting sqref="D46:E46 D59:E59">
    <cfRule type="expression" dxfId="346" priority="85065">
      <formula>AND($D218&lt;$H$3,$D218&lt;&gt;"")</formula>
    </cfRule>
    <cfRule type="expression" dxfId="345" priority="85066">
      <formula>AND($D218=$H$3,$D218&lt;&gt;"")</formula>
    </cfRule>
  </conditionalFormatting>
  <conditionalFormatting sqref="D78:E78">
    <cfRule type="expression" dxfId="344" priority="85070">
      <formula>AND($D260=$H$3,$D260&lt;&gt;"")</formula>
    </cfRule>
    <cfRule type="expression" dxfId="343" priority="85069">
      <formula>AND($D260&lt;$H$3,$D260&lt;&gt;"")</formula>
    </cfRule>
  </conditionalFormatting>
  <conditionalFormatting sqref="D18:F19">
    <cfRule type="cellIs" dxfId="342" priority="980" stopIfTrue="1" operator="lessThan">
      <formula>$H$3</formula>
    </cfRule>
  </conditionalFormatting>
  <conditionalFormatting sqref="D26:F27">
    <cfRule type="cellIs" dxfId="341" priority="1020" stopIfTrue="1" operator="lessThan">
      <formula>$H$3</formula>
    </cfRule>
  </conditionalFormatting>
  <conditionalFormatting sqref="D46:F47">
    <cfRule type="cellIs" dxfId="340" priority="837" stopIfTrue="1" operator="lessThan">
      <formula>$H$3</formula>
    </cfRule>
  </conditionalFormatting>
  <conditionalFormatting sqref="D59:F60">
    <cfRule type="cellIs" dxfId="339" priority="746" stopIfTrue="1" operator="lessThan">
      <formula>$H$3</formula>
    </cfRule>
  </conditionalFormatting>
  <conditionalFormatting sqref="D78:F79">
    <cfRule type="cellIs" dxfId="338" priority="322" stopIfTrue="1" operator="lessThan">
      <formula>$H$3</formula>
    </cfRule>
  </conditionalFormatting>
  <conditionalFormatting sqref="E5 E91 E98">
    <cfRule type="expression" dxfId="337" priority="1172" stopIfTrue="1">
      <formula>$D5=$H$3</formula>
    </cfRule>
    <cfRule type="expression" dxfId="336" priority="1173" stopIfTrue="1">
      <formula>$B5=$H$3</formula>
    </cfRule>
    <cfRule type="expression" dxfId="335" priority="1174" stopIfTrue="1">
      <formula>D5&lt;$H$3</formula>
    </cfRule>
  </conditionalFormatting>
  <conditionalFormatting sqref="E6:E7">
    <cfRule type="expression" dxfId="334" priority="1088" stopIfTrue="1">
      <formula>D6&lt;$H$3</formula>
    </cfRule>
  </conditionalFormatting>
  <conditionalFormatting sqref="E9:E11">
    <cfRule type="expression" dxfId="333" priority="1128" stopIfTrue="1">
      <formula>D9&lt;$H$3</formula>
    </cfRule>
  </conditionalFormatting>
  <conditionalFormatting sqref="E13:E14">
    <cfRule type="expression" dxfId="332" priority="1042" stopIfTrue="1">
      <formula>D13&lt;$H$3</formula>
    </cfRule>
  </conditionalFormatting>
  <conditionalFormatting sqref="E18">
    <cfRule type="expression" dxfId="331" priority="85071" stopIfTrue="1">
      <formula>$D227=$H$3</formula>
    </cfRule>
  </conditionalFormatting>
  <conditionalFormatting sqref="E21:E22 C23:C24 E24">
    <cfRule type="expression" dxfId="330" priority="869" stopIfTrue="1">
      <formula>$F21=$H$3</formula>
    </cfRule>
  </conditionalFormatting>
  <conditionalFormatting sqref="E21:E25 C23:C24">
    <cfRule type="expression" dxfId="329" priority="868" stopIfTrue="1">
      <formula>B21&lt;$H$3</formula>
    </cfRule>
  </conditionalFormatting>
  <conditionalFormatting sqref="E22">
    <cfRule type="expression" dxfId="328" priority="939" stopIfTrue="1">
      <formula>$B22=$H$3</formula>
    </cfRule>
  </conditionalFormatting>
  <conditionalFormatting sqref="E25 G25">
    <cfRule type="expression" dxfId="327" priority="856" stopIfTrue="1">
      <formula>$B25=$H$3</formula>
    </cfRule>
    <cfRule type="expression" dxfId="326" priority="857" stopIfTrue="1">
      <formula>$F25=$H$3</formula>
    </cfRule>
  </conditionalFormatting>
  <conditionalFormatting sqref="E26">
    <cfRule type="expression" dxfId="325" priority="85072" stopIfTrue="1">
      <formula>$D191=$H$3</formula>
    </cfRule>
  </conditionalFormatting>
  <conditionalFormatting sqref="E32:E38">
    <cfRule type="expression" dxfId="324" priority="849" stopIfTrue="1">
      <formula>D32&lt;$H$3</formula>
    </cfRule>
  </conditionalFormatting>
  <conditionalFormatting sqref="E40:E45">
    <cfRule type="expression" dxfId="323" priority="870" stopIfTrue="1">
      <formula>D40&lt;$H$3</formula>
    </cfRule>
  </conditionalFormatting>
  <conditionalFormatting sqref="E46 E59">
    <cfRule type="expression" dxfId="322" priority="85073" stopIfTrue="1">
      <formula>$D218=$H$3</formula>
    </cfRule>
  </conditionalFormatting>
  <conditionalFormatting sqref="E48:E50">
    <cfRule type="expression" dxfId="321" priority="785" stopIfTrue="1">
      <formula>D48&lt;$H$3</formula>
    </cfRule>
    <cfRule type="expression" dxfId="320" priority="786" stopIfTrue="1">
      <formula>$F48=$H$3</formula>
    </cfRule>
  </conditionalFormatting>
  <conditionalFormatting sqref="E52:E58">
    <cfRule type="expression" dxfId="319" priority="758" stopIfTrue="1">
      <formula>D52&lt;$H$3</formula>
    </cfRule>
  </conditionalFormatting>
  <conditionalFormatting sqref="E62:E70">
    <cfRule type="expression" dxfId="318" priority="431" stopIfTrue="1">
      <formula>$B62=$H$3</formula>
    </cfRule>
  </conditionalFormatting>
  <conditionalFormatting sqref="E69">
    <cfRule type="expression" dxfId="317" priority="430" stopIfTrue="1">
      <formula>D69&lt;$H$3</formula>
    </cfRule>
    <cfRule type="expression" dxfId="316" priority="433" stopIfTrue="1">
      <formula>$F69=$H$3</formula>
    </cfRule>
  </conditionalFormatting>
  <conditionalFormatting sqref="E70">
    <cfRule type="expression" dxfId="315" priority="462" stopIfTrue="1">
      <formula>$F70=$H$3</formula>
    </cfRule>
  </conditionalFormatting>
  <conditionalFormatting sqref="E72">
    <cfRule type="expression" dxfId="314" priority="412" stopIfTrue="1">
      <formula>$D72=$H$3</formula>
    </cfRule>
    <cfRule type="expression" dxfId="313" priority="413" stopIfTrue="1">
      <formula>$B72=$H$3</formula>
    </cfRule>
    <cfRule type="expression" dxfId="312" priority="348" stopIfTrue="1">
      <formula>D72&lt;$H$3</formula>
    </cfRule>
  </conditionalFormatting>
  <conditionalFormatting sqref="E74 G74:G77">
    <cfRule type="expression" dxfId="311" priority="268" stopIfTrue="1">
      <formula>D74&lt;$H$3</formula>
    </cfRule>
  </conditionalFormatting>
  <conditionalFormatting sqref="E74">
    <cfRule type="expression" dxfId="310" priority="271" stopIfTrue="1">
      <formula>$F74=$H$3</formula>
    </cfRule>
  </conditionalFormatting>
  <conditionalFormatting sqref="E74:E77 G74:G77 C74:C77">
    <cfRule type="expression" dxfId="309" priority="269" stopIfTrue="1">
      <formula>$B74=$H$3</formula>
    </cfRule>
  </conditionalFormatting>
  <conditionalFormatting sqref="E75:E77 C9:C11">
    <cfRule type="expression" dxfId="308" priority="1148" stopIfTrue="1">
      <formula>B9&lt;$H$3</formula>
    </cfRule>
  </conditionalFormatting>
  <conditionalFormatting sqref="E75:E77">
    <cfRule type="expression" dxfId="307" priority="378" stopIfTrue="1">
      <formula>D75&lt;$H$3</formula>
    </cfRule>
    <cfRule type="expression" dxfId="306" priority="380" stopIfTrue="1">
      <formula>$F75=$H$3</formula>
    </cfRule>
  </conditionalFormatting>
  <conditionalFormatting sqref="E78">
    <cfRule type="expression" dxfId="305" priority="85075" stopIfTrue="1">
      <formula>$D260=$H$3</formula>
    </cfRule>
  </conditionalFormatting>
  <conditionalFormatting sqref="E80:E81 E92">
    <cfRule type="expression" dxfId="304" priority="245" stopIfTrue="1">
      <formula>$F80=$H$3</formula>
    </cfRule>
    <cfRule type="expression" dxfId="303" priority="244" stopIfTrue="1">
      <formula>D80&lt;$H$3</formula>
    </cfRule>
    <cfRule type="expression" dxfId="302" priority="246" stopIfTrue="1">
      <formula>D80&lt;$H$3</formula>
    </cfRule>
  </conditionalFormatting>
  <conditionalFormatting sqref="E83">
    <cfRule type="expression" dxfId="301" priority="227" stopIfTrue="1">
      <formula>$B83=$H$3</formula>
    </cfRule>
    <cfRule type="expression" dxfId="300" priority="230" stopIfTrue="1">
      <formula>D83&lt;$H$3</formula>
    </cfRule>
    <cfRule type="expression" dxfId="299" priority="228" stopIfTrue="1">
      <formula>D83&lt;$H$3</formula>
    </cfRule>
    <cfRule type="expression" dxfId="298" priority="229" stopIfTrue="1">
      <formula>$F83=$H$3</formula>
    </cfRule>
  </conditionalFormatting>
  <conditionalFormatting sqref="E85:E89">
    <cfRule type="expression" dxfId="297" priority="215" stopIfTrue="1">
      <formula>D85&lt;$H$3</formula>
    </cfRule>
    <cfRule type="expression" dxfId="296" priority="216" stopIfTrue="1">
      <formula>$F85=$H$3</formula>
    </cfRule>
    <cfRule type="expression" dxfId="295" priority="217" stopIfTrue="1">
      <formula>D85&lt;$H$3</formula>
    </cfRule>
    <cfRule type="expression" dxfId="294" priority="214" stopIfTrue="1">
      <formula>$B85=$H$3</formula>
    </cfRule>
  </conditionalFormatting>
  <conditionalFormatting sqref="E94:E96">
    <cfRule type="expression" dxfId="293" priority="55" stopIfTrue="1">
      <formula>D94&lt;$H$3</formula>
    </cfRule>
    <cfRule type="expression" dxfId="292" priority="56" stopIfTrue="1">
      <formula>$F94=$H$3</formula>
    </cfRule>
  </conditionalFormatting>
  <conditionalFormatting sqref="E99:E105 E107:E110">
    <cfRule type="expression" dxfId="291" priority="78" stopIfTrue="1">
      <formula>D99&lt;$H$3</formula>
    </cfRule>
  </conditionalFormatting>
  <conditionalFormatting sqref="E99:E105">
    <cfRule type="expression" dxfId="290" priority="77" stopIfTrue="1">
      <formula>$B99=$H$3</formula>
    </cfRule>
  </conditionalFormatting>
  <conditionalFormatting sqref="E106">
    <cfRule type="expression" dxfId="289" priority="11" stopIfTrue="1">
      <formula>$B106=$H$3</formula>
    </cfRule>
  </conditionalFormatting>
  <conditionalFormatting sqref="E106:E109">
    <cfRule type="expression" dxfId="288" priority="12" stopIfTrue="1">
      <formula>D106&lt;$H$3</formula>
    </cfRule>
  </conditionalFormatting>
  <conditionalFormatting sqref="E107:E110 G110:G112">
    <cfRule type="expression" dxfId="287" priority="29" stopIfTrue="1">
      <formula>$B107=$H$3</formula>
    </cfRule>
  </conditionalFormatting>
  <conditionalFormatting sqref="E107:E116">
    <cfRule type="expression" dxfId="286" priority="19" stopIfTrue="1">
      <formula>$F107=$H$3</formula>
    </cfRule>
  </conditionalFormatting>
  <conditionalFormatting sqref="E110:E116">
    <cfRule type="expression" dxfId="285" priority="18" stopIfTrue="1">
      <formula>D110&lt;$H$3</formula>
    </cfRule>
  </conditionalFormatting>
  <conditionalFormatting sqref="E111:E116">
    <cfRule type="expression" dxfId="284" priority="17" stopIfTrue="1">
      <formula>$B111=$H$3</formula>
    </cfRule>
  </conditionalFormatting>
  <conditionalFormatting sqref="E99:F104">
    <cfRule type="expression" dxfId="283" priority="76" stopIfTrue="1">
      <formula>$F99=$H$3</formula>
    </cfRule>
  </conditionalFormatting>
  <conditionalFormatting sqref="E52:G58 C52:C58">
    <cfRule type="expression" dxfId="282" priority="811" stopIfTrue="1">
      <formula>$F52=$H$3</formula>
    </cfRule>
  </conditionalFormatting>
  <conditionalFormatting sqref="E105:G105">
    <cfRule type="expression" dxfId="281" priority="48" stopIfTrue="1">
      <formula>$F105=$H$3</formula>
    </cfRule>
  </conditionalFormatting>
  <conditionalFormatting sqref="E106:G106">
    <cfRule type="expression" dxfId="280" priority="13" stopIfTrue="1">
      <formula>$F106=$H$3</formula>
    </cfRule>
  </conditionalFormatting>
  <conditionalFormatting sqref="F5 B5">
    <cfRule type="cellIs" dxfId="279" priority="1168" stopIfTrue="1" operator="lessThan">
      <formula>$H$3</formula>
    </cfRule>
  </conditionalFormatting>
  <conditionalFormatting sqref="F5">
    <cfRule type="cellIs" dxfId="278" priority="1167" stopIfTrue="1" operator="equal">
      <formula>$H$3</formula>
    </cfRule>
  </conditionalFormatting>
  <conditionalFormatting sqref="F5:F7 F9:F11">
    <cfRule type="cellIs" dxfId="277" priority="1154" stopIfTrue="1" operator="lessThan">
      <formula>$H$3</formula>
    </cfRule>
    <cfRule type="cellIs" dxfId="276" priority="1153" stopIfTrue="1" operator="equal">
      <formula>$H$3</formula>
    </cfRule>
  </conditionalFormatting>
  <conditionalFormatting sqref="F13:F14 F16:F25">
    <cfRule type="cellIs" dxfId="275" priority="1072" stopIfTrue="1" operator="lessThan">
      <formula>$H$3</formula>
    </cfRule>
  </conditionalFormatting>
  <conditionalFormatting sqref="F13:F14">
    <cfRule type="cellIs" dxfId="274" priority="1071" stopIfTrue="1" operator="equal">
      <formula>$H$3</formula>
    </cfRule>
  </conditionalFormatting>
  <conditionalFormatting sqref="F16:F27">
    <cfRule type="cellIs" dxfId="273" priority="1014" stopIfTrue="1" operator="equal">
      <formula>$H$3</formula>
    </cfRule>
  </conditionalFormatting>
  <conditionalFormatting sqref="F18:F19">
    <cfRule type="cellIs" dxfId="272" priority="978" stopIfTrue="1" operator="equal">
      <formula>$H$3</formula>
    </cfRule>
  </conditionalFormatting>
  <conditionalFormatting sqref="F21:F22">
    <cfRule type="cellIs" dxfId="271" priority="900" stopIfTrue="1" operator="lessThan">
      <formula>$H$3</formula>
    </cfRule>
  </conditionalFormatting>
  <conditionalFormatting sqref="F21:F24">
    <cfRule type="cellIs" dxfId="270" priority="901" stopIfTrue="1" operator="equal">
      <formula>$H$3</formula>
    </cfRule>
  </conditionalFormatting>
  <conditionalFormatting sqref="F23:F24">
    <cfRule type="expression" dxfId="269" priority="1446" stopIfTrue="1">
      <formula>$F23=$H$3</formula>
    </cfRule>
  </conditionalFormatting>
  <conditionalFormatting sqref="F25">
    <cfRule type="cellIs" dxfId="268" priority="855" stopIfTrue="1" operator="lessThan">
      <formula>$H$3</formula>
    </cfRule>
    <cfRule type="cellIs" dxfId="267" priority="854" stopIfTrue="1" operator="equal">
      <formula>$H$3</formula>
    </cfRule>
  </conditionalFormatting>
  <conditionalFormatting sqref="F28:F30 D28:D30">
    <cfRule type="cellIs" dxfId="266" priority="3772" stopIfTrue="1" operator="equal">
      <formula>$H$3</formula>
    </cfRule>
  </conditionalFormatting>
  <conditionalFormatting sqref="F28:F30">
    <cfRule type="cellIs" dxfId="265" priority="3769" stopIfTrue="1" operator="lessThan">
      <formula>$H$3</formula>
    </cfRule>
  </conditionalFormatting>
  <conditionalFormatting sqref="F32">
    <cfRule type="cellIs" dxfId="264" priority="1006" stopIfTrue="1" operator="lessThan">
      <formula>$H$3</formula>
    </cfRule>
  </conditionalFormatting>
  <conditionalFormatting sqref="F32:F35 D32:D36">
    <cfRule type="cellIs" dxfId="263" priority="998" stopIfTrue="1" operator="equal">
      <formula>$H$3</formula>
    </cfRule>
  </conditionalFormatting>
  <conditionalFormatting sqref="F33:F35 D32:D36">
    <cfRule type="cellIs" dxfId="262" priority="995" stopIfTrue="1" operator="lessThan">
      <formula>$H$3</formula>
    </cfRule>
  </conditionalFormatting>
  <conditionalFormatting sqref="F33:F35">
    <cfRule type="cellIs" dxfId="261" priority="990" stopIfTrue="1" operator="equal">
      <formula>$H$3</formula>
    </cfRule>
  </conditionalFormatting>
  <conditionalFormatting sqref="F33:F36">
    <cfRule type="cellIs" dxfId="260" priority="920" stopIfTrue="1" operator="lessThan">
      <formula>$H$3</formula>
    </cfRule>
  </conditionalFormatting>
  <conditionalFormatting sqref="F37:F38 D37:D38">
    <cfRule type="cellIs" dxfId="259" priority="894" stopIfTrue="1" operator="lessThan">
      <formula>$H$3</formula>
    </cfRule>
  </conditionalFormatting>
  <conditionalFormatting sqref="F38">
    <cfRule type="cellIs" dxfId="258" priority="891" stopIfTrue="1" operator="equal">
      <formula>$H$3</formula>
    </cfRule>
  </conditionalFormatting>
  <conditionalFormatting sqref="F40:F45 F38">
    <cfRule type="cellIs" dxfId="257" priority="886" stopIfTrue="1" operator="lessThan">
      <formula>$H$3</formula>
    </cfRule>
  </conditionalFormatting>
  <conditionalFormatting sqref="F40:F50">
    <cfRule type="cellIs" dxfId="256" priority="830" stopIfTrue="1" operator="equal">
      <formula>$H$3</formula>
    </cfRule>
  </conditionalFormatting>
  <conditionalFormatting sqref="F48:F50">
    <cfRule type="expression" dxfId="255" priority="827" stopIfTrue="1">
      <formula>$F48=$H$3</formula>
    </cfRule>
    <cfRule type="cellIs" dxfId="254" priority="822" stopIfTrue="1" operator="lessThan">
      <formula>$H$3</formula>
    </cfRule>
  </conditionalFormatting>
  <conditionalFormatting sqref="F52:F58">
    <cfRule type="cellIs" dxfId="253" priority="809" stopIfTrue="1" operator="lessThan">
      <formula>$H$3</formula>
    </cfRule>
  </conditionalFormatting>
  <conditionalFormatting sqref="F52:F60">
    <cfRule type="cellIs" dxfId="252" priority="744" stopIfTrue="1" operator="equal">
      <formula>$H$3</formula>
    </cfRule>
  </conditionalFormatting>
  <conditionalFormatting sqref="F62:F70">
    <cfRule type="cellIs" dxfId="251" priority="418" stopIfTrue="1" operator="equal">
      <formula>$H$3</formula>
    </cfRule>
    <cfRule type="cellIs" dxfId="250" priority="419" stopIfTrue="1" operator="lessThan">
      <formula>$H$3</formula>
    </cfRule>
  </conditionalFormatting>
  <conditionalFormatting sqref="F72">
    <cfRule type="cellIs" dxfId="249" priority="402" stopIfTrue="1" operator="lessThan">
      <formula>$H$3</formula>
    </cfRule>
    <cfRule type="cellIs" dxfId="248" priority="401" stopIfTrue="1" operator="equal">
      <formula>$H$3</formula>
    </cfRule>
  </conditionalFormatting>
  <conditionalFormatting sqref="F74:F77">
    <cfRule type="cellIs" dxfId="247" priority="267" stopIfTrue="1" operator="lessThan">
      <formula>$H$3</formula>
    </cfRule>
  </conditionalFormatting>
  <conditionalFormatting sqref="F74:F81">
    <cfRule type="cellIs" dxfId="246" priority="235" stopIfTrue="1" operator="equal">
      <formula>$H$3</formula>
    </cfRule>
  </conditionalFormatting>
  <conditionalFormatting sqref="F80:F81">
    <cfRule type="cellIs" dxfId="245" priority="240" stopIfTrue="1" operator="lessThan">
      <formula>$H$3</formula>
    </cfRule>
  </conditionalFormatting>
  <conditionalFormatting sqref="F83">
    <cfRule type="cellIs" dxfId="244" priority="221" stopIfTrue="1" operator="lessThan">
      <formula>$H$3</formula>
    </cfRule>
    <cfRule type="cellIs" dxfId="243" priority="220" stopIfTrue="1" operator="equal">
      <formula>$H$3</formula>
    </cfRule>
  </conditionalFormatting>
  <conditionalFormatting sqref="F85:F88">
    <cfRule type="cellIs" dxfId="242" priority="207" stopIfTrue="1" operator="equal">
      <formula>$H$3</formula>
    </cfRule>
    <cfRule type="cellIs" dxfId="241" priority="208" stopIfTrue="1" operator="lessThan">
      <formula>$H$3</formula>
    </cfRule>
  </conditionalFormatting>
  <conditionalFormatting sqref="F91 B91">
    <cfRule type="cellIs" dxfId="240" priority="159" stopIfTrue="1" operator="lessThan">
      <formula>$H$3</formula>
    </cfRule>
  </conditionalFormatting>
  <conditionalFormatting sqref="F91">
    <cfRule type="cellIs" dxfId="239" priority="158" stopIfTrue="1" operator="equal">
      <formula>$H$3</formula>
    </cfRule>
  </conditionalFormatting>
  <conditionalFormatting sqref="F91:F96">
    <cfRule type="cellIs" dxfId="238" priority="64" stopIfTrue="1" operator="lessThan">
      <formula>$H$3</formula>
    </cfRule>
    <cfRule type="cellIs" dxfId="237" priority="59" stopIfTrue="1" operator="equal">
      <formula>$H$3</formula>
    </cfRule>
  </conditionalFormatting>
  <conditionalFormatting sqref="F98 B98">
    <cfRule type="cellIs" dxfId="236" priority="106" stopIfTrue="1" operator="lessThan">
      <formula>$H$3</formula>
    </cfRule>
  </conditionalFormatting>
  <conditionalFormatting sqref="F98">
    <cfRule type="cellIs" dxfId="235" priority="105" stopIfTrue="1" operator="equal">
      <formula>$H$3</formula>
    </cfRule>
  </conditionalFormatting>
  <conditionalFormatting sqref="F98:F106">
    <cfRule type="cellIs" dxfId="234" priority="91" stopIfTrue="1" operator="equal">
      <formula>$H$3</formula>
    </cfRule>
    <cfRule type="cellIs" dxfId="233" priority="94" stopIfTrue="1" operator="lessThan">
      <formula>$H$3</formula>
    </cfRule>
  </conditionalFormatting>
  <conditionalFormatting sqref="F99:F116">
    <cfRule type="cellIs" dxfId="232" priority="38" stopIfTrue="1" operator="equal">
      <formula>$H$3</formula>
    </cfRule>
    <cfRule type="cellIs" dxfId="231" priority="39" stopIfTrue="1" operator="lessThan">
      <formula>$H$3</formula>
    </cfRule>
  </conditionalFormatting>
  <conditionalFormatting sqref="F107:F116">
    <cfRule type="cellIs" dxfId="230" priority="31" stopIfTrue="1" operator="equal">
      <formula>$H$3</formula>
    </cfRule>
    <cfRule type="cellIs" dxfId="229" priority="36" stopIfTrue="1" operator="lessThan">
      <formula>$H$3</formula>
    </cfRule>
    <cfRule type="expression" dxfId="228" priority="37" stopIfTrue="1">
      <formula>$F107=$H$3</formula>
    </cfRule>
  </conditionalFormatting>
  <conditionalFormatting sqref="F18:G18">
    <cfRule type="expression" dxfId="227" priority="85083">
      <formula>AND($F227&lt;$H$3,$F227&lt;&gt;"")</formula>
    </cfRule>
    <cfRule type="expression" dxfId="226" priority="85084">
      <formula>AND($F227=$H$3,$F227&lt;&gt;"")</formula>
    </cfRule>
  </conditionalFormatting>
  <conditionalFormatting sqref="F26:G26">
    <cfRule type="expression" dxfId="225" priority="85085">
      <formula>AND($F191&lt;$H$3,$F191&lt;&gt;"")</formula>
    </cfRule>
    <cfRule type="expression" dxfId="224" priority="85086">
      <formula>AND($F191=$H$3,$F191&lt;&gt;"")</formula>
    </cfRule>
  </conditionalFormatting>
  <conditionalFormatting sqref="F46:G46 F59:G59">
    <cfRule type="expression" dxfId="223" priority="85087">
      <formula>AND($F218&lt;$H$3,$F218&lt;&gt;"")</formula>
    </cfRule>
    <cfRule type="expression" dxfId="222" priority="85088">
      <formula>AND($F218=$H$3,$F218&lt;&gt;"")</formula>
    </cfRule>
  </conditionalFormatting>
  <conditionalFormatting sqref="F78:G78">
    <cfRule type="expression" dxfId="221" priority="85091">
      <formula>AND($F260&lt;$H$3,$F260&lt;&gt;"")</formula>
    </cfRule>
    <cfRule type="expression" dxfId="220" priority="85092">
      <formula>AND($F260=$H$3,$F260&lt;&gt;"")</formula>
    </cfRule>
  </conditionalFormatting>
  <conditionalFormatting sqref="G5 C5:C7 E6:E7">
    <cfRule type="expression" dxfId="219" priority="3794" stopIfTrue="1">
      <formula>$B5=$H$3</formula>
    </cfRule>
  </conditionalFormatting>
  <conditionalFormatting sqref="G5:G7 G9:G11">
    <cfRule type="expression" dxfId="218" priority="1156" stopIfTrue="1">
      <formula>F5&lt;$H$3</formula>
    </cfRule>
  </conditionalFormatting>
  <conditionalFormatting sqref="G13:G14">
    <cfRule type="expression" dxfId="217" priority="1074" stopIfTrue="1">
      <formula>F13&lt;$H$3</formula>
    </cfRule>
  </conditionalFormatting>
  <conditionalFormatting sqref="G18">
    <cfRule type="expression" dxfId="216" priority="85093" stopIfTrue="1">
      <formula>$F227=$H$3</formula>
    </cfRule>
  </conditionalFormatting>
  <conditionalFormatting sqref="G21:G25 C5:C7 C16:C17 E16:E17 G16:G17">
    <cfRule type="expression" dxfId="215" priority="1091" stopIfTrue="1">
      <formula>B5&lt;$H$3</formula>
    </cfRule>
  </conditionalFormatting>
  <conditionalFormatting sqref="G26">
    <cfRule type="expression" dxfId="214" priority="85094" stopIfTrue="1">
      <formula>$F191=$H$3</formula>
    </cfRule>
  </conditionalFormatting>
  <conditionalFormatting sqref="G32:G38 G40:G45">
    <cfRule type="expression" dxfId="213" priority="914" stopIfTrue="1">
      <formula>F32&lt;$H$3</formula>
    </cfRule>
  </conditionalFormatting>
  <conditionalFormatting sqref="G46 G59">
    <cfRule type="expression" dxfId="212" priority="85095" stopIfTrue="1">
      <formula>$F218=$H$3</formula>
    </cfRule>
  </conditionalFormatting>
  <conditionalFormatting sqref="G48:G50">
    <cfRule type="expression" dxfId="211" priority="797" stopIfTrue="1">
      <formula>$F48=$H$3</formula>
    </cfRule>
    <cfRule type="expression" dxfId="210" priority="796" stopIfTrue="1">
      <formula>F48&lt;$H$3</formula>
    </cfRule>
  </conditionalFormatting>
  <conditionalFormatting sqref="G52:G58">
    <cfRule type="expression" dxfId="209" priority="756" stopIfTrue="1">
      <formula>F52&lt;$H$3</formula>
    </cfRule>
  </conditionalFormatting>
  <conditionalFormatting sqref="G62:G68">
    <cfRule type="expression" dxfId="208" priority="660" stopIfTrue="1">
      <formula>$F62=$H$3</formula>
    </cfRule>
  </conditionalFormatting>
  <conditionalFormatting sqref="G62:G70">
    <cfRule type="expression" dxfId="207" priority="417" stopIfTrue="1">
      <formula>$B62=$H$3</formula>
    </cfRule>
  </conditionalFormatting>
  <conditionalFormatting sqref="G69:G70">
    <cfRule type="expression" dxfId="206" priority="416" stopIfTrue="1">
      <formula>$F69=$H$3</formula>
    </cfRule>
    <cfRule type="expression" dxfId="205" priority="415" stopIfTrue="1">
      <formula>F69&lt;$H$3</formula>
    </cfRule>
  </conditionalFormatting>
  <conditionalFormatting sqref="G72">
    <cfRule type="expression" dxfId="204" priority="407" stopIfTrue="1">
      <formula>$B72=$H$3</formula>
    </cfRule>
    <cfRule type="expression" dxfId="203" priority="403" stopIfTrue="1">
      <formula>$F72=$H$3</formula>
    </cfRule>
    <cfRule type="expression" dxfId="202" priority="339" stopIfTrue="1">
      <formula>F72&lt;$H$3</formula>
    </cfRule>
  </conditionalFormatting>
  <conditionalFormatting sqref="G74:G77">
    <cfRule type="expression" dxfId="201" priority="270" stopIfTrue="1">
      <formula>$F74=$H$3</formula>
    </cfRule>
  </conditionalFormatting>
  <conditionalFormatting sqref="G78">
    <cfRule type="expression" dxfId="200" priority="85097" stopIfTrue="1">
      <formula>$F260=$H$3</formula>
    </cfRule>
  </conditionalFormatting>
  <conditionalFormatting sqref="G83 G85:G88">
    <cfRule type="expression" dxfId="199" priority="224" stopIfTrue="1">
      <formula>$F83=$H$3</formula>
    </cfRule>
    <cfRule type="expression" dxfId="198" priority="223" stopIfTrue="1">
      <formula>$B83=$H$3</formula>
    </cfRule>
    <cfRule type="expression" dxfId="197" priority="222" stopIfTrue="1">
      <formula>F83&lt;$H$3</formula>
    </cfRule>
  </conditionalFormatting>
  <conditionalFormatting sqref="G91:G96 C72">
    <cfRule type="expression" dxfId="196" priority="349" stopIfTrue="1">
      <formula>$B72=$H$3</formula>
    </cfRule>
  </conditionalFormatting>
  <conditionalFormatting sqref="G92">
    <cfRule type="expression" dxfId="195" priority="65" stopIfTrue="1">
      <formula>F92&lt;$H$3</formula>
    </cfRule>
  </conditionalFormatting>
  <conditionalFormatting sqref="G93:G96">
    <cfRule type="expression" dxfId="194" priority="147" stopIfTrue="1">
      <formula>F93&lt;$H$3</formula>
    </cfRule>
    <cfRule type="expression" dxfId="193" priority="142" stopIfTrue="1">
      <formula>$F93=$H$3</formula>
    </cfRule>
  </conditionalFormatting>
  <conditionalFormatting sqref="G98:G104">
    <cfRule type="expression" dxfId="192" priority="53" stopIfTrue="1">
      <formula>$B98=$H$3</formula>
    </cfRule>
    <cfRule type="expression" dxfId="191" priority="52" stopIfTrue="1">
      <formula>$F98=$H$3</formula>
    </cfRule>
  </conditionalFormatting>
  <conditionalFormatting sqref="G98:G112">
    <cfRule type="expression" dxfId="190" priority="54" stopIfTrue="1">
      <formula>F98&lt;$H$3</formula>
    </cfRule>
  </conditionalFormatting>
  <conditionalFormatting sqref="G99:G109">
    <cfRule type="expression" dxfId="189" priority="50" stopIfTrue="1">
      <formula>F99&lt;$H$3</formula>
    </cfRule>
  </conditionalFormatting>
  <conditionalFormatting sqref="G105:G109">
    <cfRule type="expression" dxfId="188" priority="49" stopIfTrue="1">
      <formula>$B105=$H$3</formula>
    </cfRule>
  </conditionalFormatting>
  <conditionalFormatting sqref="G107:G116">
    <cfRule type="expression" dxfId="187" priority="3" stopIfTrue="1">
      <formula>$F107=$H$3</formula>
    </cfRule>
  </conditionalFormatting>
  <conditionalFormatting sqref="G110:G116">
    <cfRule type="expression" dxfId="186" priority="2" stopIfTrue="1">
      <formula>F110&lt;$H$3</formula>
    </cfRule>
  </conditionalFormatting>
  <conditionalFormatting sqref="G113:G116">
    <cfRule type="expression" dxfId="185" priority="1" stopIfTrue="1">
      <formula>$B113=$H$3</formula>
    </cfRule>
  </conditionalFormatting>
  <pageMargins left="0.7" right="0.7" top="0.75" bottom="0.75" header="0.3" footer="0.3"/>
  <pageSetup paperSize="9" scale="60" orientation="landscape"/>
  <ignoredErrors>
    <ignoredError sqref="D65 B64 F65:F66 B66 D57 D63 F54 D56:F56 B54 B34 F36 D34:D36 F33 F87:F88 B87 D94:D95 D100:D102 F102 D105 D104 D106 D108 F106 D112 B108 D109" formula="1"/>
  </ignoredError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D933A5-ECF4-4177-967F-33F1E31A63DD}">
  <dimension ref="A1:I334"/>
  <sheetViews>
    <sheetView zoomScaleNormal="100" workbookViewId="0">
      <selection activeCell="G11" sqref="G11"/>
    </sheetView>
  </sheetViews>
  <sheetFormatPr defaultColWidth="9" defaultRowHeight="15.6"/>
  <cols>
    <col min="1" max="1" width="18" customWidth="1"/>
    <col min="2" max="7" width="11.59765625" customWidth="1"/>
    <col min="8" max="8" width="59.5" customWidth="1"/>
    <col min="9" max="9" width="13.5" customWidth="1"/>
  </cols>
  <sheetData>
    <row r="1" spans="1:9" ht="77.55" customHeight="1">
      <c r="A1" s="25"/>
      <c r="B1" s="25"/>
      <c r="C1" s="101" t="s">
        <v>0</v>
      </c>
      <c r="D1" s="102"/>
      <c r="E1" s="102"/>
      <c r="F1" s="102"/>
      <c r="G1" s="102"/>
      <c r="H1" s="102"/>
      <c r="I1" s="102"/>
    </row>
    <row r="2" spans="1:9" ht="23.1" customHeight="1">
      <c r="A2" s="103" t="s">
        <v>1</v>
      </c>
      <c r="B2" s="103"/>
      <c r="C2" s="104" t="s">
        <v>2</v>
      </c>
      <c r="D2" s="104"/>
      <c r="E2" s="104"/>
      <c r="F2" s="104"/>
      <c r="G2" s="104"/>
      <c r="H2" s="104"/>
      <c r="I2" s="104"/>
    </row>
    <row r="3" spans="1:9" ht="24.6" customHeight="1">
      <c r="A3" s="105"/>
      <c r="B3" s="105"/>
      <c r="C3" s="105"/>
      <c r="D3" s="105"/>
      <c r="E3" s="105"/>
      <c r="F3" s="105"/>
      <c r="G3" s="105"/>
      <c r="H3" s="3">
        <v>46211</v>
      </c>
      <c r="I3" s="26"/>
    </row>
    <row r="4" spans="1:9" ht="24" customHeight="1">
      <c r="A4" s="78" t="s">
        <v>429</v>
      </c>
      <c r="B4" s="79"/>
      <c r="C4" s="79"/>
      <c r="D4" s="79"/>
      <c r="E4" s="79"/>
      <c r="F4" s="79"/>
      <c r="G4" s="79"/>
      <c r="H4" s="79"/>
      <c r="I4" s="80"/>
    </row>
    <row r="5" spans="1:9" ht="24" customHeight="1">
      <c r="A5" s="27" t="s">
        <v>4</v>
      </c>
      <c r="B5" s="76" t="s">
        <v>5</v>
      </c>
      <c r="C5" s="77"/>
      <c r="D5" s="76" t="s">
        <v>6</v>
      </c>
      <c r="E5" s="77"/>
      <c r="F5" s="76" t="s">
        <v>7</v>
      </c>
      <c r="G5" s="77"/>
      <c r="H5" s="28" t="s">
        <v>8</v>
      </c>
      <c r="I5" s="28" t="s">
        <v>9</v>
      </c>
    </row>
    <row r="6" spans="1:9" ht="24" hidden="1" customHeight="1">
      <c r="A6" s="29" t="s">
        <v>428</v>
      </c>
      <c r="B6" s="72">
        <v>46197</v>
      </c>
      <c r="C6" s="18">
        <v>0.16666666666666666</v>
      </c>
      <c r="D6" s="72">
        <f>B6</f>
        <v>46197</v>
      </c>
      <c r="E6" s="18">
        <v>0.8666666666666667</v>
      </c>
      <c r="F6" s="72">
        <v>46198</v>
      </c>
      <c r="G6" s="18">
        <v>0.38750000000000001</v>
      </c>
      <c r="H6" s="30" t="s">
        <v>425</v>
      </c>
      <c r="I6" s="51"/>
    </row>
    <row r="7" spans="1:9" ht="24" customHeight="1">
      <c r="A7" s="29" t="s">
        <v>331</v>
      </c>
      <c r="B7" s="72">
        <v>46199</v>
      </c>
      <c r="C7" s="18">
        <v>0.60416666666666663</v>
      </c>
      <c r="D7" s="72">
        <f>B7+2</f>
        <v>46201</v>
      </c>
      <c r="E7" s="18">
        <v>7.4999999999999997E-2</v>
      </c>
      <c r="F7" s="72">
        <f>D7</f>
        <v>46201</v>
      </c>
      <c r="G7" s="18">
        <v>0.35416666666666669</v>
      </c>
      <c r="H7" s="30" t="s">
        <v>301</v>
      </c>
      <c r="I7" s="51"/>
    </row>
    <row r="8" spans="1:9" ht="24" customHeight="1">
      <c r="A8" s="29" t="s">
        <v>333</v>
      </c>
      <c r="B8" s="72">
        <f>F7+1</f>
        <v>46202</v>
      </c>
      <c r="C8" s="18">
        <v>2.0833333333333332E-2</v>
      </c>
      <c r="D8" s="72">
        <f t="shared" ref="D8:D13" si="0">B8</f>
        <v>46202</v>
      </c>
      <c r="E8" s="18">
        <v>0.30416666666666664</v>
      </c>
      <c r="F8" s="72">
        <f>D8</f>
        <v>46202</v>
      </c>
      <c r="G8" s="18">
        <v>0.65833333333333333</v>
      </c>
      <c r="H8" s="30" t="s">
        <v>301</v>
      </c>
      <c r="I8" s="51"/>
    </row>
    <row r="9" spans="1:9" ht="24" customHeight="1">
      <c r="A9" s="29" t="s">
        <v>422</v>
      </c>
      <c r="B9" s="72">
        <f>F8+7</f>
        <v>46209</v>
      </c>
      <c r="C9" s="18">
        <v>0.375</v>
      </c>
      <c r="D9" s="72">
        <f t="shared" si="0"/>
        <v>46209</v>
      </c>
      <c r="E9" s="18">
        <v>0.52083333333333337</v>
      </c>
      <c r="F9" s="72">
        <f>D9+1</f>
        <v>46210</v>
      </c>
      <c r="G9" s="18">
        <v>0.66666666666666663</v>
      </c>
      <c r="H9" s="30"/>
      <c r="I9" s="51"/>
    </row>
    <row r="10" spans="1:9" ht="24" customHeight="1">
      <c r="A10" s="29" t="s">
        <v>423</v>
      </c>
      <c r="B10" s="72">
        <f>F9+3</f>
        <v>46213</v>
      </c>
      <c r="C10" s="18">
        <v>0.16666666666666666</v>
      </c>
      <c r="D10" s="72">
        <f t="shared" si="0"/>
        <v>46213</v>
      </c>
      <c r="E10" s="18">
        <v>0.35416666666666669</v>
      </c>
      <c r="F10" s="72">
        <f>D10</f>
        <v>46213</v>
      </c>
      <c r="G10" s="18">
        <v>0.77083333333333337</v>
      </c>
      <c r="H10" s="30"/>
      <c r="I10" s="51"/>
    </row>
    <row r="11" spans="1:9" ht="24" customHeight="1">
      <c r="A11" s="36" t="s">
        <v>388</v>
      </c>
      <c r="B11" s="72">
        <f>F10+6</f>
        <v>46219</v>
      </c>
      <c r="C11" s="18">
        <v>0.16666666666666666</v>
      </c>
      <c r="D11" s="72">
        <f t="shared" si="0"/>
        <v>46219</v>
      </c>
      <c r="E11" s="18">
        <v>0.58333333333333337</v>
      </c>
      <c r="F11" s="72">
        <f>D11+1</f>
        <v>46220</v>
      </c>
      <c r="G11" s="18">
        <v>0</v>
      </c>
      <c r="H11" s="30"/>
      <c r="I11" s="51"/>
    </row>
    <row r="12" spans="1:9" ht="24" customHeight="1">
      <c r="A12" s="29" t="s">
        <v>464</v>
      </c>
      <c r="B12" s="72">
        <f>F11+1</f>
        <v>46221</v>
      </c>
      <c r="C12" s="18">
        <v>0.16666666666666666</v>
      </c>
      <c r="D12" s="72">
        <f t="shared" si="0"/>
        <v>46221</v>
      </c>
      <c r="E12" s="18">
        <v>0.20833333333333334</v>
      </c>
      <c r="F12" s="72">
        <f>D12</f>
        <v>46221</v>
      </c>
      <c r="G12" s="18">
        <v>0.79166666666666663</v>
      </c>
      <c r="H12" s="30"/>
      <c r="I12" s="51"/>
    </row>
    <row r="13" spans="1:9" ht="24" customHeight="1">
      <c r="A13" s="29" t="s">
        <v>377</v>
      </c>
      <c r="B13" s="8">
        <f>F12+2</f>
        <v>46223</v>
      </c>
      <c r="C13" s="18">
        <v>0.125</v>
      </c>
      <c r="D13" s="72">
        <f t="shared" si="0"/>
        <v>46223</v>
      </c>
      <c r="E13" s="18">
        <v>0.20833333333333334</v>
      </c>
      <c r="F13" s="72">
        <f>D13</f>
        <v>46223</v>
      </c>
      <c r="G13" s="18">
        <v>0.625</v>
      </c>
      <c r="H13" s="30"/>
      <c r="I13" s="51"/>
    </row>
    <row r="14" spans="1:9" ht="24" customHeight="1">
      <c r="A14" s="29" t="s">
        <v>489</v>
      </c>
      <c r="B14" s="8">
        <f>F13+4</f>
        <v>46227</v>
      </c>
      <c r="C14" s="18">
        <v>0.33333333333333331</v>
      </c>
      <c r="D14" s="72">
        <f t="shared" ref="D14" si="1">B14</f>
        <v>46227</v>
      </c>
      <c r="E14" s="18">
        <v>0.375</v>
      </c>
      <c r="F14" s="72">
        <f>D14</f>
        <v>46227</v>
      </c>
      <c r="G14" s="18">
        <v>0.70833333333333337</v>
      </c>
      <c r="H14" s="30"/>
      <c r="I14" s="51"/>
    </row>
    <row r="15" spans="1:9" ht="24" customHeight="1">
      <c r="A15" s="78" t="s">
        <v>430</v>
      </c>
      <c r="B15" s="79"/>
      <c r="C15" s="79"/>
      <c r="D15" s="79"/>
      <c r="E15" s="79"/>
      <c r="F15" s="79"/>
      <c r="G15" s="79"/>
      <c r="H15" s="79"/>
      <c r="I15" s="80"/>
    </row>
    <row r="16" spans="1:9" ht="24" customHeight="1">
      <c r="A16" s="27" t="s">
        <v>4</v>
      </c>
      <c r="B16" s="76" t="s">
        <v>5</v>
      </c>
      <c r="C16" s="77"/>
      <c r="D16" s="76" t="s">
        <v>6</v>
      </c>
      <c r="E16" s="77"/>
      <c r="F16" s="76" t="s">
        <v>7</v>
      </c>
      <c r="G16" s="77"/>
      <c r="H16" s="28" t="s">
        <v>8</v>
      </c>
      <c r="I16" s="28" t="s">
        <v>9</v>
      </c>
    </row>
    <row r="17" spans="1:9" ht="24" customHeight="1">
      <c r="A17" s="53" t="s">
        <v>421</v>
      </c>
      <c r="B17" s="72">
        <v>46202</v>
      </c>
      <c r="C17" s="22">
        <v>0.20833333333333334</v>
      </c>
      <c r="D17" s="72">
        <f>B17+1</f>
        <v>46203</v>
      </c>
      <c r="E17" s="9">
        <v>0.7583333333333333</v>
      </c>
      <c r="F17" s="72">
        <f t="shared" ref="F17" si="2">D17+1</f>
        <v>46204</v>
      </c>
      <c r="G17" s="9">
        <v>0.48958333333333331</v>
      </c>
      <c r="H17" s="35" t="s">
        <v>473</v>
      </c>
      <c r="I17" s="5"/>
    </row>
    <row r="18" spans="1:9" ht="24" customHeight="1">
      <c r="A18" s="74" t="s">
        <v>427</v>
      </c>
      <c r="B18" s="72">
        <v>46205</v>
      </c>
      <c r="C18" s="22">
        <v>0.91180555555555554</v>
      </c>
      <c r="D18" s="72">
        <f>B18+2</f>
        <v>46207</v>
      </c>
      <c r="E18" s="9">
        <v>0.43333333333333335</v>
      </c>
      <c r="F18" s="72">
        <f>D18</f>
        <v>46207</v>
      </c>
      <c r="G18" s="9">
        <v>0.83333333333333337</v>
      </c>
      <c r="H18" s="30" t="s">
        <v>301</v>
      </c>
      <c r="I18" s="5"/>
    </row>
    <row r="19" spans="1:9" ht="24" customHeight="1">
      <c r="A19" s="74" t="s">
        <v>426</v>
      </c>
      <c r="B19" s="72">
        <f>F18+1</f>
        <v>46208</v>
      </c>
      <c r="C19" s="22">
        <v>0.8833333333333333</v>
      </c>
      <c r="D19" s="72">
        <f>B19+1</f>
        <v>46209</v>
      </c>
      <c r="E19" s="9">
        <v>0.88749999999999996</v>
      </c>
      <c r="F19" s="72">
        <f>D19+1</f>
        <v>46210</v>
      </c>
      <c r="G19" s="9">
        <v>0.22916666666666666</v>
      </c>
      <c r="H19" s="30" t="s">
        <v>301</v>
      </c>
      <c r="I19" s="5"/>
    </row>
    <row r="20" spans="1:9" ht="24" customHeight="1">
      <c r="A20" s="53" t="s">
        <v>453</v>
      </c>
      <c r="B20" s="72">
        <f>F19+4</f>
        <v>46214</v>
      </c>
      <c r="C20" s="22">
        <v>8.3333333333333329E-2</v>
      </c>
      <c r="D20" s="72">
        <f>B20</f>
        <v>46214</v>
      </c>
      <c r="E20" s="22">
        <v>0.125</v>
      </c>
      <c r="F20" s="72">
        <f>D20</f>
        <v>46214</v>
      </c>
      <c r="G20" s="22">
        <v>0.45833333333333331</v>
      </c>
      <c r="H20" s="35"/>
      <c r="I20" s="5"/>
    </row>
    <row r="21" spans="1:9" ht="24" customHeight="1">
      <c r="A21" s="52" t="s">
        <v>424</v>
      </c>
      <c r="B21" s="72">
        <f>F20+4</f>
        <v>46218</v>
      </c>
      <c r="C21" s="22">
        <v>0.125</v>
      </c>
      <c r="D21" s="72">
        <f>B21</f>
        <v>46218</v>
      </c>
      <c r="E21" s="22">
        <v>0.20833333333333334</v>
      </c>
      <c r="F21" s="72">
        <f>D21+1</f>
        <v>46219</v>
      </c>
      <c r="G21" s="22">
        <v>0.20833333333333334</v>
      </c>
      <c r="H21" s="35"/>
      <c r="I21" s="5"/>
    </row>
    <row r="22" spans="1:9" ht="24" customHeight="1">
      <c r="A22" s="29" t="s">
        <v>467</v>
      </c>
      <c r="B22" s="72">
        <f>F21+2</f>
        <v>46221</v>
      </c>
      <c r="C22" s="18">
        <v>0.66666666666666663</v>
      </c>
      <c r="D22" s="72">
        <f>B22</f>
        <v>46221</v>
      </c>
      <c r="E22" s="18">
        <v>0.83333333333333337</v>
      </c>
      <c r="F22" s="72">
        <f>D22+1</f>
        <v>46222</v>
      </c>
      <c r="G22" s="18">
        <v>0.33333333333333331</v>
      </c>
      <c r="H22" s="30"/>
      <c r="I22" s="51"/>
    </row>
    <row r="23" spans="1:9" ht="24" customHeight="1">
      <c r="A23" s="29" t="s">
        <v>482</v>
      </c>
      <c r="B23" s="72">
        <f>F22+6</f>
        <v>46228</v>
      </c>
      <c r="C23" s="18">
        <v>4.1666666666666664E-2</v>
      </c>
      <c r="D23" s="72">
        <f>B23</f>
        <v>46228</v>
      </c>
      <c r="E23" s="18">
        <v>8.3333333333333329E-2</v>
      </c>
      <c r="F23" s="72">
        <f>D23</f>
        <v>46228</v>
      </c>
      <c r="G23" s="18">
        <v>0.58333333333333337</v>
      </c>
      <c r="H23" s="30"/>
      <c r="I23" s="51"/>
    </row>
    <row r="24" spans="1:9" ht="24" customHeight="1">
      <c r="A24" s="74" t="s">
        <v>484</v>
      </c>
      <c r="B24" s="72">
        <f>F23+1</f>
        <v>46229</v>
      </c>
      <c r="C24" s="18">
        <v>0.625</v>
      </c>
      <c r="D24" s="72">
        <f>B24+1</f>
        <v>46230</v>
      </c>
      <c r="E24" s="18">
        <v>4.1666666666666664E-2</v>
      </c>
      <c r="F24" s="72">
        <f>D24</f>
        <v>46230</v>
      </c>
      <c r="G24" s="18">
        <v>0.45833333333333331</v>
      </c>
      <c r="H24" s="75"/>
      <c r="I24" s="31"/>
    </row>
    <row r="25" spans="1:9" ht="24" customHeight="1">
      <c r="A25" s="78" t="s">
        <v>476</v>
      </c>
      <c r="B25" s="79"/>
      <c r="C25" s="79"/>
      <c r="D25" s="79"/>
      <c r="E25" s="79"/>
      <c r="F25" s="79"/>
      <c r="G25" s="79"/>
      <c r="H25" s="79"/>
      <c r="I25" s="80"/>
    </row>
    <row r="26" spans="1:9" ht="24" customHeight="1">
      <c r="A26" s="27" t="s">
        <v>4</v>
      </c>
      <c r="B26" s="76" t="s">
        <v>5</v>
      </c>
      <c r="C26" s="77"/>
      <c r="D26" s="76" t="s">
        <v>6</v>
      </c>
      <c r="E26" s="77"/>
      <c r="F26" s="76" t="s">
        <v>7</v>
      </c>
      <c r="G26" s="77"/>
      <c r="H26" s="28" t="s">
        <v>8</v>
      </c>
      <c r="I26" s="28" t="s">
        <v>9</v>
      </c>
    </row>
    <row r="27" spans="1:9" ht="24" customHeight="1">
      <c r="A27" s="68" t="s">
        <v>357</v>
      </c>
      <c r="B27" s="8">
        <v>46214</v>
      </c>
      <c r="C27" s="22">
        <v>0.125</v>
      </c>
      <c r="D27" s="8">
        <f t="shared" ref="D27:D30" si="3">B27</f>
        <v>46214</v>
      </c>
      <c r="E27" s="22">
        <v>0.16666666666666666</v>
      </c>
      <c r="F27" s="8">
        <f>D27</f>
        <v>46214</v>
      </c>
      <c r="G27" s="22">
        <v>0.54166666666666663</v>
      </c>
      <c r="H27" s="30" t="s">
        <v>474</v>
      </c>
      <c r="I27" s="51"/>
    </row>
    <row r="28" spans="1:9" ht="24" customHeight="1">
      <c r="A28" s="69" t="s">
        <v>314</v>
      </c>
      <c r="B28" s="8">
        <f>F27+1</f>
        <v>46215</v>
      </c>
      <c r="C28" s="22">
        <v>0.875</v>
      </c>
      <c r="D28" s="8">
        <f>B28</f>
        <v>46215</v>
      </c>
      <c r="E28" s="22">
        <v>0.91666666666666663</v>
      </c>
      <c r="F28" s="8">
        <f>D28+1</f>
        <v>46216</v>
      </c>
      <c r="G28" s="22">
        <v>0.33333333333333331</v>
      </c>
      <c r="H28" s="30"/>
      <c r="I28" s="51"/>
    </row>
    <row r="29" spans="1:9" ht="24" customHeight="1">
      <c r="A29" s="69" t="s">
        <v>313</v>
      </c>
      <c r="B29" s="8">
        <f>F28</f>
        <v>46216</v>
      </c>
      <c r="C29" s="22">
        <v>0.83333333333333337</v>
      </c>
      <c r="D29" s="8">
        <f>B29+1</f>
        <v>46217</v>
      </c>
      <c r="E29" s="22">
        <v>0.25</v>
      </c>
      <c r="F29" s="8">
        <f>D29</f>
        <v>46217</v>
      </c>
      <c r="G29" s="22">
        <v>0.66666666666666663</v>
      </c>
      <c r="H29" s="30"/>
      <c r="I29" s="51"/>
    </row>
    <row r="30" spans="1:9" ht="24" customHeight="1">
      <c r="A30" s="69" t="s">
        <v>475</v>
      </c>
      <c r="B30" s="8">
        <f>F29+7</f>
        <v>46224</v>
      </c>
      <c r="C30" s="22">
        <v>0.25</v>
      </c>
      <c r="D30" s="8">
        <f t="shared" si="3"/>
        <v>46224</v>
      </c>
      <c r="E30" s="22">
        <v>0.33333333333333331</v>
      </c>
      <c r="F30" s="8">
        <f>D30+1</f>
        <v>46225</v>
      </c>
      <c r="G30" s="22">
        <v>0.33333333333333331</v>
      </c>
      <c r="H30" s="30"/>
      <c r="I30" s="51"/>
    </row>
    <row r="31" spans="1:9" ht="24" customHeight="1">
      <c r="A31" s="69" t="s">
        <v>495</v>
      </c>
      <c r="B31" s="8">
        <f>F30+6</f>
        <v>46231</v>
      </c>
      <c r="C31" s="22">
        <v>0.91666666666666663</v>
      </c>
      <c r="D31" s="8">
        <f>B31+1</f>
        <v>46232</v>
      </c>
      <c r="E31" s="22">
        <v>0.25</v>
      </c>
      <c r="F31" s="8">
        <f>D31</f>
        <v>46232</v>
      </c>
      <c r="G31" s="22">
        <v>0.66666666666666663</v>
      </c>
      <c r="H31" s="30" t="s">
        <v>496</v>
      </c>
      <c r="I31" s="51"/>
    </row>
    <row r="32" spans="1:9" ht="24" customHeight="1"/>
    <row r="33" ht="24" customHeight="1"/>
    <row r="34" ht="24" customHeight="1"/>
    <row r="35" ht="24" customHeight="1"/>
    <row r="36" ht="24" customHeight="1"/>
    <row r="37" ht="24" customHeight="1"/>
    <row r="38" ht="24" customHeight="1"/>
    <row r="39" ht="24" customHeight="1"/>
    <row r="40" ht="24" customHeight="1"/>
    <row r="41" ht="24" customHeight="1"/>
    <row r="42" ht="24" customHeight="1"/>
    <row r="43" ht="24" customHeight="1"/>
    <row r="44" ht="24" customHeight="1"/>
    <row r="45" ht="24" customHeight="1"/>
    <row r="46" ht="24" customHeight="1"/>
    <row r="47" ht="24" customHeight="1"/>
    <row r="48" ht="24" customHeight="1"/>
    <row r="49" ht="24" customHeight="1"/>
    <row r="50" ht="24" customHeight="1"/>
    <row r="51" ht="24" customHeight="1"/>
    <row r="52" ht="24" customHeight="1"/>
    <row r="53" ht="24" customHeight="1"/>
    <row r="54" ht="24" customHeight="1"/>
    <row r="55" ht="24" customHeight="1"/>
    <row r="56" ht="24" customHeight="1"/>
    <row r="57" ht="24" customHeight="1"/>
    <row r="58" ht="24" customHeight="1"/>
    <row r="59" ht="24" customHeight="1"/>
    <row r="60" ht="24" customHeight="1"/>
    <row r="61" ht="24" customHeight="1"/>
    <row r="62" ht="24" customHeight="1"/>
    <row r="63" ht="24" customHeight="1"/>
    <row r="64" ht="24" customHeight="1"/>
    <row r="65" ht="24" customHeight="1"/>
    <row r="66" ht="24" customHeight="1"/>
    <row r="67" ht="24" customHeight="1"/>
    <row r="68" ht="24" customHeight="1"/>
    <row r="69" ht="24" customHeight="1"/>
    <row r="70" ht="24" customHeight="1"/>
    <row r="71" ht="24" customHeight="1"/>
    <row r="72" ht="24" customHeight="1"/>
    <row r="73" ht="24" customHeight="1"/>
    <row r="74" ht="24" customHeight="1"/>
    <row r="75" ht="24" customHeight="1"/>
    <row r="76" ht="24" customHeight="1"/>
    <row r="77" ht="24" customHeight="1"/>
    <row r="78" ht="24" customHeight="1"/>
    <row r="79" ht="24" customHeight="1"/>
    <row r="80" ht="24" customHeight="1"/>
    <row r="81" ht="24" customHeight="1"/>
    <row r="82" ht="24" customHeight="1"/>
    <row r="83" ht="24" customHeight="1"/>
    <row r="84" ht="24" customHeight="1"/>
    <row r="85" ht="24" customHeight="1"/>
    <row r="86" ht="24" customHeight="1"/>
    <row r="87" ht="24" customHeight="1"/>
    <row r="88" ht="24" customHeight="1"/>
    <row r="89" ht="24" customHeight="1"/>
    <row r="90" ht="24" customHeight="1"/>
    <row r="91" ht="24" customHeight="1"/>
    <row r="92" ht="24" customHeight="1"/>
    <row r="93" ht="24" customHeight="1"/>
    <row r="94" ht="24" customHeight="1"/>
    <row r="95" ht="24" customHeight="1"/>
    <row r="96" ht="24" customHeight="1"/>
    <row r="97" ht="24" customHeight="1"/>
    <row r="98" ht="24" customHeight="1"/>
    <row r="99" ht="24" customHeight="1"/>
    <row r="100" ht="24" customHeight="1"/>
    <row r="101" ht="24" customHeight="1"/>
    <row r="102" ht="24" customHeight="1"/>
    <row r="103" ht="24" customHeight="1"/>
    <row r="104" ht="24" customHeight="1"/>
    <row r="105" ht="24" customHeight="1"/>
    <row r="106" ht="24" customHeight="1"/>
    <row r="107" ht="24" customHeight="1"/>
    <row r="108" ht="24" customHeight="1"/>
    <row r="109" ht="24" customHeight="1"/>
    <row r="110" ht="24" customHeight="1"/>
    <row r="111" ht="24" customHeight="1"/>
    <row r="112" ht="24" customHeight="1"/>
    <row r="113" ht="24" customHeight="1"/>
    <row r="114" ht="24" customHeight="1"/>
    <row r="115" ht="24" customHeight="1"/>
    <row r="116" ht="24" customHeight="1"/>
    <row r="117" ht="24" customHeight="1"/>
    <row r="118" ht="24" customHeight="1"/>
    <row r="119" ht="24" customHeight="1"/>
    <row r="120" ht="24" customHeight="1"/>
    <row r="121" ht="24" customHeight="1"/>
    <row r="122" ht="24" customHeight="1"/>
    <row r="123" ht="24" customHeight="1"/>
    <row r="124" ht="24" customHeight="1"/>
    <row r="125" ht="24" customHeight="1"/>
    <row r="126" ht="24" customHeight="1"/>
    <row r="127" ht="24" customHeight="1"/>
    <row r="128" ht="24" customHeight="1"/>
    <row r="129" ht="24" customHeight="1"/>
    <row r="130" ht="24" customHeight="1"/>
    <row r="131" ht="24" customHeight="1"/>
    <row r="132" ht="24" customHeight="1"/>
    <row r="133" ht="24" customHeight="1"/>
    <row r="134" ht="24" customHeight="1"/>
    <row r="135" ht="24" customHeight="1"/>
    <row r="136" ht="24" customHeight="1"/>
    <row r="137" ht="24" customHeight="1"/>
    <row r="138" ht="24" customHeight="1"/>
    <row r="139" ht="24" customHeight="1"/>
    <row r="140" ht="24" customHeight="1"/>
    <row r="141" ht="24" customHeight="1"/>
    <row r="142" ht="24" customHeight="1"/>
    <row r="143" ht="24" customHeight="1"/>
    <row r="144" ht="24" customHeight="1"/>
    <row r="145" ht="24" customHeight="1"/>
    <row r="146" ht="24" customHeight="1"/>
    <row r="147" ht="24" customHeight="1"/>
    <row r="148" ht="24" customHeight="1"/>
    <row r="149" ht="24" customHeight="1"/>
    <row r="150" ht="24" customHeight="1"/>
    <row r="151" ht="24" customHeight="1"/>
    <row r="152" ht="24" customHeight="1"/>
    <row r="153" ht="24" customHeight="1"/>
    <row r="154" ht="24" customHeight="1"/>
    <row r="155" ht="24" customHeight="1"/>
    <row r="156" ht="24" customHeight="1"/>
    <row r="157" ht="24" customHeight="1"/>
    <row r="158" ht="24" customHeight="1"/>
    <row r="159" ht="24" customHeight="1"/>
    <row r="160" ht="24" customHeight="1"/>
    <row r="161" ht="24" customHeight="1"/>
    <row r="162" ht="24" customHeight="1"/>
    <row r="163" ht="24" customHeight="1"/>
    <row r="164" ht="24" customHeight="1"/>
    <row r="165" ht="24" customHeight="1"/>
    <row r="166" ht="24" customHeight="1"/>
    <row r="167" ht="24" customHeight="1"/>
    <row r="168" ht="24" customHeight="1"/>
    <row r="169" ht="24" customHeight="1"/>
    <row r="170" ht="24" customHeight="1"/>
    <row r="171" ht="24" customHeight="1"/>
    <row r="172" ht="24" customHeight="1"/>
    <row r="173" ht="24" customHeight="1"/>
    <row r="174" ht="24" customHeight="1"/>
    <row r="175" ht="24" customHeight="1"/>
    <row r="176" ht="24" customHeight="1"/>
    <row r="177" ht="24" customHeight="1"/>
    <row r="178" ht="24" customHeight="1"/>
    <row r="179" ht="24" customHeight="1"/>
    <row r="180" ht="24" customHeight="1"/>
    <row r="181" ht="24" customHeight="1"/>
    <row r="182" ht="24" customHeight="1"/>
    <row r="183" ht="24" customHeight="1"/>
    <row r="184" ht="24" customHeight="1"/>
    <row r="185" ht="24" customHeight="1"/>
    <row r="186" ht="24" customHeight="1"/>
    <row r="187" ht="24" customHeight="1"/>
    <row r="188" ht="24" customHeight="1"/>
    <row r="189" ht="24" customHeight="1"/>
    <row r="190" ht="24" customHeight="1"/>
    <row r="191" ht="24" customHeight="1"/>
    <row r="192" ht="24" customHeight="1"/>
    <row r="193" ht="24" customHeight="1"/>
    <row r="194" ht="24" customHeight="1"/>
    <row r="195" ht="24" customHeight="1"/>
    <row r="196" ht="24" customHeight="1"/>
    <row r="197" ht="24" customHeight="1"/>
    <row r="198" ht="24" customHeight="1"/>
    <row r="199" ht="24" customHeight="1"/>
    <row r="200" ht="24" customHeight="1"/>
    <row r="201" ht="24" customHeight="1"/>
    <row r="202" ht="24" customHeight="1"/>
    <row r="203" ht="24" customHeight="1"/>
    <row r="204" ht="24" customHeight="1"/>
    <row r="205" ht="24" customHeight="1"/>
    <row r="206" ht="24" customHeight="1"/>
    <row r="207" ht="24" customHeight="1"/>
    <row r="208" ht="24" customHeight="1"/>
    <row r="209" ht="24" customHeight="1"/>
    <row r="210" ht="24" customHeight="1"/>
    <row r="211" ht="24" customHeight="1"/>
    <row r="212" ht="24" customHeight="1"/>
    <row r="213" ht="24" customHeight="1"/>
    <row r="214" ht="24" customHeight="1"/>
    <row r="215" ht="24" customHeight="1"/>
    <row r="216" ht="24" customHeight="1"/>
    <row r="217" ht="24" customHeight="1"/>
    <row r="218" ht="24" customHeight="1"/>
    <row r="219" ht="24" customHeight="1"/>
    <row r="220" ht="24" customHeight="1"/>
    <row r="221" ht="24" customHeight="1"/>
    <row r="222" ht="24" customHeight="1"/>
    <row r="223" ht="24" customHeight="1"/>
    <row r="224" ht="24" customHeight="1"/>
    <row r="225" ht="24" customHeight="1"/>
    <row r="226" ht="24" customHeight="1"/>
    <row r="227" ht="24" customHeight="1"/>
    <row r="228" ht="24" customHeight="1"/>
    <row r="229" ht="24" customHeight="1"/>
    <row r="230" ht="24" customHeight="1"/>
    <row r="231" ht="24" customHeight="1"/>
    <row r="232" ht="24" customHeight="1"/>
    <row r="233" ht="24" customHeight="1"/>
    <row r="234" ht="24" customHeight="1"/>
    <row r="235" ht="24" customHeight="1"/>
    <row r="236" ht="24" customHeight="1"/>
    <row r="237" ht="24" customHeight="1"/>
    <row r="238" ht="24" customHeight="1"/>
    <row r="239" ht="24" customHeight="1"/>
    <row r="240" ht="24" customHeight="1"/>
    <row r="241" ht="24" customHeight="1"/>
    <row r="242" ht="24" customHeight="1"/>
    <row r="243" ht="24" customHeight="1"/>
    <row r="244" ht="24" customHeight="1"/>
    <row r="245" ht="24" customHeight="1"/>
    <row r="246" ht="24" customHeight="1"/>
    <row r="247" ht="24" customHeight="1"/>
    <row r="248" ht="24" customHeight="1"/>
    <row r="249" ht="24" customHeight="1"/>
    <row r="250" ht="24" customHeight="1"/>
    <row r="251" ht="24" customHeight="1"/>
    <row r="252" ht="24" customHeight="1"/>
    <row r="253" ht="24" customHeight="1"/>
    <row r="254" ht="24" customHeight="1"/>
    <row r="255" ht="24" customHeight="1"/>
    <row r="256" ht="24" customHeight="1"/>
    <row r="257" ht="24" customHeight="1"/>
    <row r="258" ht="24" customHeight="1"/>
    <row r="259" ht="24" customHeight="1"/>
    <row r="260" ht="24" customHeight="1"/>
    <row r="261" ht="24" customHeight="1"/>
    <row r="262" ht="24" customHeight="1"/>
    <row r="263" ht="24" customHeight="1"/>
    <row r="264" ht="24" customHeight="1"/>
    <row r="265" ht="24" customHeight="1"/>
    <row r="266" ht="24" customHeight="1"/>
    <row r="267" ht="24" customHeight="1"/>
    <row r="268" ht="24" customHeight="1"/>
    <row r="269" ht="24" customHeight="1"/>
    <row r="270" ht="24" customHeight="1"/>
    <row r="271" ht="24" customHeight="1"/>
    <row r="272" ht="24" customHeight="1"/>
    <row r="273" ht="24" customHeight="1"/>
    <row r="274" ht="24" customHeight="1"/>
    <row r="275" ht="24" customHeight="1"/>
    <row r="276" ht="24" customHeight="1"/>
    <row r="277" ht="24" customHeight="1"/>
    <row r="278" ht="24" customHeight="1"/>
    <row r="279" ht="24" customHeight="1"/>
    <row r="280" ht="24" customHeight="1"/>
    <row r="281" ht="24" customHeight="1"/>
    <row r="282" ht="24" customHeight="1"/>
    <row r="283" ht="24" customHeight="1"/>
    <row r="284" ht="24" customHeight="1"/>
    <row r="285" ht="24" customHeight="1"/>
    <row r="286" ht="24" customHeight="1"/>
    <row r="287" ht="24" customHeight="1"/>
    <row r="288" ht="24" customHeight="1"/>
    <row r="289" ht="24" customHeight="1"/>
    <row r="290" ht="24" customHeight="1"/>
    <row r="291" ht="24" customHeight="1"/>
    <row r="292" ht="24" customHeight="1"/>
    <row r="293" ht="24" customHeight="1"/>
    <row r="294" ht="24" customHeight="1"/>
    <row r="295" ht="24" customHeight="1"/>
    <row r="296" ht="24" customHeight="1"/>
    <row r="297" ht="24" customHeight="1"/>
    <row r="298" ht="24" customHeight="1"/>
    <row r="299" ht="24" customHeight="1"/>
    <row r="300" ht="24" customHeight="1"/>
    <row r="301" ht="24" customHeight="1"/>
    <row r="302" ht="24" customHeight="1"/>
    <row r="303" ht="24" customHeight="1"/>
    <row r="304" ht="24" customHeight="1"/>
    <row r="305" ht="24" customHeight="1"/>
    <row r="306" ht="24" customHeight="1"/>
    <row r="307" ht="24" customHeight="1"/>
    <row r="308" ht="24" customHeight="1"/>
    <row r="309" ht="24" customHeight="1"/>
    <row r="310" ht="24" customHeight="1"/>
    <row r="311" ht="24" customHeight="1"/>
    <row r="312" ht="24" customHeight="1"/>
    <row r="313" ht="24" customHeight="1"/>
    <row r="314" ht="24" customHeight="1"/>
    <row r="315" ht="24" customHeight="1"/>
    <row r="316" ht="24" customHeight="1"/>
    <row r="317" ht="24" customHeight="1"/>
    <row r="318" ht="24" customHeight="1"/>
    <row r="319" ht="24" customHeight="1"/>
    <row r="320" ht="24" customHeight="1"/>
    <row r="321" ht="24" customHeight="1"/>
    <row r="322" ht="24" customHeight="1"/>
    <row r="323" ht="24" customHeight="1"/>
    <row r="324" ht="24" customHeight="1"/>
    <row r="325" ht="24" customHeight="1"/>
    <row r="326" ht="24" customHeight="1"/>
    <row r="327" ht="24" customHeight="1"/>
    <row r="328" ht="24" customHeight="1"/>
    <row r="329" ht="24" customHeight="1"/>
    <row r="330" ht="24" customHeight="1"/>
    <row r="331" ht="24" customHeight="1"/>
    <row r="332" ht="24" customHeight="1"/>
    <row r="333" ht="24" customHeight="1"/>
    <row r="334" ht="24" customHeight="1"/>
  </sheetData>
  <mergeCells count="16">
    <mergeCell ref="C1:I1"/>
    <mergeCell ref="A2:B2"/>
    <mergeCell ref="C2:I2"/>
    <mergeCell ref="A3:G3"/>
    <mergeCell ref="A4:I4"/>
    <mergeCell ref="A25:I25"/>
    <mergeCell ref="B26:C26"/>
    <mergeCell ref="D26:E26"/>
    <mergeCell ref="F26:G26"/>
    <mergeCell ref="B5:C5"/>
    <mergeCell ref="D5:E5"/>
    <mergeCell ref="F5:G5"/>
    <mergeCell ref="A15:I15"/>
    <mergeCell ref="B16:C16"/>
    <mergeCell ref="D16:E16"/>
    <mergeCell ref="F16:G16"/>
  </mergeCells>
  <phoneticPr fontId="42" type="noConversion"/>
  <conditionalFormatting sqref="B4:B5">
    <cfRule type="cellIs" dxfId="184" priority="643" stopIfTrue="1" operator="equal">
      <formula>$H$3</formula>
    </cfRule>
  </conditionalFormatting>
  <conditionalFormatting sqref="B4:B9">
    <cfRule type="cellIs" dxfId="183" priority="163" stopIfTrue="1" operator="lessThan">
      <formula>$H$3</formula>
    </cfRule>
  </conditionalFormatting>
  <conditionalFormatting sqref="B6:B7">
    <cfRule type="cellIs" dxfId="182" priority="161" stopIfTrue="1" operator="lessThan">
      <formula>$H$3</formula>
    </cfRule>
    <cfRule type="cellIs" dxfId="181" priority="162" stopIfTrue="1" operator="equal">
      <formula>$H$3</formula>
    </cfRule>
  </conditionalFormatting>
  <conditionalFormatting sqref="B8:B9">
    <cfRule type="cellIs" dxfId="180" priority="167" stopIfTrue="1" operator="equal">
      <formula>$H$3</formula>
    </cfRule>
  </conditionalFormatting>
  <conditionalFormatting sqref="B8:B14">
    <cfRule type="cellIs" dxfId="179" priority="168" stopIfTrue="1" operator="lessThan">
      <formula>$H$3</formula>
    </cfRule>
  </conditionalFormatting>
  <conditionalFormatting sqref="B10:B14">
    <cfRule type="cellIs" dxfId="178" priority="595" stopIfTrue="1" operator="equal">
      <formula>$H$3</formula>
    </cfRule>
    <cfRule type="cellIs" dxfId="177" priority="596" stopIfTrue="1" operator="lessThan">
      <formula>$H$3</formula>
    </cfRule>
  </conditionalFormatting>
  <conditionalFormatting sqref="B15:B16">
    <cfRule type="cellIs" dxfId="176" priority="618" stopIfTrue="1" operator="lessThan">
      <formula>$H$3</formula>
    </cfRule>
    <cfRule type="cellIs" dxfId="175" priority="622" stopIfTrue="1" operator="lessThan">
      <formula>$H$3</formula>
    </cfRule>
    <cfRule type="cellIs" dxfId="174" priority="611" stopIfTrue="1" operator="equal">
      <formula>$H$3</formula>
    </cfRule>
    <cfRule type="cellIs" dxfId="173" priority="621" stopIfTrue="1" operator="equal">
      <formula>$H$3</formula>
    </cfRule>
  </conditionalFormatting>
  <conditionalFormatting sqref="B16">
    <cfRule type="cellIs" dxfId="172" priority="609" stopIfTrue="1" operator="lessThan">
      <formula>$H$3</formula>
    </cfRule>
    <cfRule type="cellIs" dxfId="171" priority="608" stopIfTrue="1" operator="equal">
      <formula>$H$3</formula>
    </cfRule>
  </conditionalFormatting>
  <conditionalFormatting sqref="B16:B21">
    <cfRule type="cellIs" dxfId="170" priority="62" stopIfTrue="1" operator="equal">
      <formula>$H$3</formula>
    </cfRule>
  </conditionalFormatting>
  <conditionalFormatting sqref="B16:B24">
    <cfRule type="cellIs" dxfId="169" priority="63" stopIfTrue="1" operator="lessThan">
      <formula>$H$3</formula>
    </cfRule>
  </conditionalFormatting>
  <conditionalFormatting sqref="B22:B24">
    <cfRule type="cellIs" dxfId="168" priority="93" stopIfTrue="1" operator="lessThan">
      <formula>$H$3</formula>
    </cfRule>
    <cfRule type="cellIs" dxfId="167" priority="92" stopIfTrue="1" operator="equal">
      <formula>$H$3</formula>
    </cfRule>
  </conditionalFormatting>
  <conditionalFormatting sqref="B25:B26">
    <cfRule type="cellIs" dxfId="166" priority="47" stopIfTrue="1" operator="lessThan">
      <formula>$H$3</formula>
    </cfRule>
    <cfRule type="cellIs" dxfId="165" priority="40" stopIfTrue="1" operator="equal">
      <formula>$H$3</formula>
    </cfRule>
    <cfRule type="cellIs" dxfId="164" priority="50" stopIfTrue="1" operator="equal">
      <formula>$H$3</formula>
    </cfRule>
    <cfRule type="cellIs" dxfId="163" priority="51" stopIfTrue="1" operator="lessThan">
      <formula>$H$3</formula>
    </cfRule>
  </conditionalFormatting>
  <conditionalFormatting sqref="B26">
    <cfRule type="cellIs" dxfId="162" priority="37" stopIfTrue="1" operator="equal">
      <formula>$H$3</formula>
    </cfRule>
    <cfRule type="cellIs" dxfId="161" priority="38" stopIfTrue="1" operator="lessThan">
      <formula>$H$3</formula>
    </cfRule>
  </conditionalFormatting>
  <conditionalFormatting sqref="B26:B31">
    <cfRule type="cellIs" dxfId="160" priority="4" stopIfTrue="1" operator="equal">
      <formula>$H$3</formula>
    </cfRule>
    <cfRule type="cellIs" dxfId="159" priority="5" stopIfTrue="1" operator="lessThan">
      <formula>$H$3</formula>
    </cfRule>
  </conditionalFormatting>
  <conditionalFormatting sqref="B4:C4">
    <cfRule type="expression" dxfId="158" priority="85424" stopIfTrue="1">
      <formula>AND($B372&lt;$H$3,$B372&lt;&gt;"")</formula>
    </cfRule>
    <cfRule type="expression" dxfId="157" priority="85423" stopIfTrue="1">
      <formula>AND($B372=$H$3,$B372&lt;&gt;"")</formula>
    </cfRule>
  </conditionalFormatting>
  <conditionalFormatting sqref="C6:C14 G6:G14">
    <cfRule type="expression" dxfId="156" priority="157" stopIfTrue="1">
      <formula>$F6=$H$3</formula>
    </cfRule>
  </conditionalFormatting>
  <conditionalFormatting sqref="C6:C16 G6:G16">
    <cfRule type="expression" dxfId="155" priority="158" stopIfTrue="1">
      <formula>$B6=$H$3</formula>
    </cfRule>
  </conditionalFormatting>
  <conditionalFormatting sqref="C16:C24">
    <cfRule type="expression" dxfId="154" priority="12" stopIfTrue="1">
      <formula>B16&lt;$H$3</formula>
    </cfRule>
  </conditionalFormatting>
  <conditionalFormatting sqref="C17:C23">
    <cfRule type="expression" dxfId="153" priority="57" stopIfTrue="1">
      <formula>$F17=$H$3</formula>
    </cfRule>
    <cfRule type="expression" dxfId="152" priority="58" stopIfTrue="1">
      <formula>$B17=$H$3</formula>
    </cfRule>
  </conditionalFormatting>
  <conditionalFormatting sqref="C24">
    <cfRule type="expression" dxfId="151" priority="10" stopIfTrue="1">
      <formula>$F24=$H$3</formula>
    </cfRule>
  </conditionalFormatting>
  <conditionalFormatting sqref="C24:C26">
    <cfRule type="expression" dxfId="150" priority="11" stopIfTrue="1">
      <formula>$B24=$H$3</formula>
    </cfRule>
  </conditionalFormatting>
  <conditionalFormatting sqref="D4:D5">
    <cfRule type="cellIs" dxfId="149" priority="640" stopIfTrue="1" operator="equal">
      <formula>$H$3</formula>
    </cfRule>
    <cfRule type="cellIs" dxfId="148" priority="641" stopIfTrue="1" operator="lessThan">
      <formula>$H$3</formula>
    </cfRule>
  </conditionalFormatting>
  <conditionalFormatting sqref="D6:D14 F6:F14">
    <cfRule type="cellIs" dxfId="147" priority="159" stopIfTrue="1" operator="lessThan">
      <formula>$H$3</formula>
    </cfRule>
  </conditionalFormatting>
  <conditionalFormatting sqref="D15:D16 F15:F16">
    <cfRule type="cellIs" dxfId="146" priority="623" stopIfTrue="1" operator="lessThan">
      <formula>$H$3</formula>
    </cfRule>
  </conditionalFormatting>
  <conditionalFormatting sqref="D15:D16">
    <cfRule type="cellIs" dxfId="145" priority="620" stopIfTrue="1" operator="equal">
      <formula>$H$3</formula>
    </cfRule>
    <cfRule type="cellIs" dxfId="144" priority="613" stopIfTrue="1" operator="lessThan">
      <formula>$H$3</formula>
    </cfRule>
  </conditionalFormatting>
  <conditionalFormatting sqref="D16:D21">
    <cfRule type="cellIs" dxfId="143" priority="59" stopIfTrue="1" operator="equal">
      <formula>$H$3</formula>
    </cfRule>
  </conditionalFormatting>
  <conditionalFormatting sqref="D16:D24">
    <cfRule type="cellIs" dxfId="142" priority="64" stopIfTrue="1" operator="lessThan">
      <formula>$H$3</formula>
    </cfRule>
  </conditionalFormatting>
  <conditionalFormatting sqref="D25:D26 F25:F26">
    <cfRule type="cellIs" dxfId="141" priority="52" stopIfTrue="1" operator="lessThan">
      <formula>$H$3</formula>
    </cfRule>
  </conditionalFormatting>
  <conditionalFormatting sqref="D25:D26">
    <cfRule type="cellIs" dxfId="140" priority="33" stopIfTrue="1" operator="equal">
      <formula>$H$3</formula>
    </cfRule>
    <cfRule type="cellIs" dxfId="139" priority="49" stopIfTrue="1" operator="equal">
      <formula>$H$3</formula>
    </cfRule>
    <cfRule type="cellIs" dxfId="138" priority="42" stopIfTrue="1" operator="lessThan">
      <formula>$H$3</formula>
    </cfRule>
  </conditionalFormatting>
  <conditionalFormatting sqref="D26:D31">
    <cfRule type="cellIs" dxfId="137" priority="3" stopIfTrue="1" operator="lessThan">
      <formula>$H$3</formula>
    </cfRule>
    <cfRule type="cellIs" dxfId="136" priority="2" stopIfTrue="1" operator="equal">
      <formula>$H$3</formula>
    </cfRule>
  </conditionalFormatting>
  <conditionalFormatting sqref="D4:E4">
    <cfRule type="expression" dxfId="135" priority="85428">
      <formula>AND($D372&lt;$H$3,$D372&lt;&gt;"")</formula>
    </cfRule>
    <cfRule type="expression" dxfId="134" priority="85429">
      <formula>AND($D372=$H$3,$D372&lt;&gt;"")</formula>
    </cfRule>
  </conditionalFormatting>
  <conditionalFormatting sqref="D4:F5">
    <cfRule type="cellIs" dxfId="133" priority="639" stopIfTrue="1" operator="lessThan">
      <formula>$H$3</formula>
    </cfRule>
  </conditionalFormatting>
  <conditionalFormatting sqref="E4">
    <cfRule type="expression" dxfId="132" priority="85430" stopIfTrue="1">
      <formula>$D372=$H$3</formula>
    </cfRule>
  </conditionalFormatting>
  <conditionalFormatting sqref="E6:E14">
    <cfRule type="expression" dxfId="131" priority="164" stopIfTrue="1">
      <formula>$F6=$H$3</formula>
    </cfRule>
    <cfRule type="expression" dxfId="130" priority="166" stopIfTrue="1">
      <formula>D6&lt;$H$3</formula>
    </cfRule>
  </conditionalFormatting>
  <conditionalFormatting sqref="E6:E16">
    <cfRule type="expression" dxfId="129" priority="165" stopIfTrue="1">
      <formula>$B6=$H$3</formula>
    </cfRule>
  </conditionalFormatting>
  <conditionalFormatting sqref="E15:E21">
    <cfRule type="expression" dxfId="128" priority="60" stopIfTrue="1">
      <formula>D15&lt;$H$3</formula>
    </cfRule>
  </conditionalFormatting>
  <conditionalFormatting sqref="E16">
    <cfRule type="expression" dxfId="127" priority="629" stopIfTrue="1">
      <formula>$D16=$H$3</formula>
    </cfRule>
  </conditionalFormatting>
  <conditionalFormatting sqref="E17:E19">
    <cfRule type="expression" dxfId="126" priority="78" stopIfTrue="1">
      <formula>$B17=$H$3</formula>
    </cfRule>
  </conditionalFormatting>
  <conditionalFormatting sqref="E18:E19">
    <cfRule type="expression" dxfId="125" priority="14" stopIfTrue="1">
      <formula>$F18=$H$3</formula>
    </cfRule>
  </conditionalFormatting>
  <conditionalFormatting sqref="E20:E21">
    <cfRule type="expression" dxfId="124" priority="74" stopIfTrue="1">
      <formula>$B20=$H$3</formula>
    </cfRule>
  </conditionalFormatting>
  <conditionalFormatting sqref="E22:E24">
    <cfRule type="expression" dxfId="123" priority="89" stopIfTrue="1">
      <formula>D22&lt;$H$3</formula>
    </cfRule>
    <cfRule type="expression" dxfId="122" priority="88" stopIfTrue="1">
      <formula>$B22=$H$3</formula>
    </cfRule>
    <cfRule type="expression" dxfId="121" priority="87" stopIfTrue="1">
      <formula>$F22=$H$3</formula>
    </cfRule>
  </conditionalFormatting>
  <conditionalFormatting sqref="E25:E31 G25:G31 C26:C31">
    <cfRule type="expression" dxfId="120" priority="1" stopIfTrue="1">
      <formula>B25&lt;$H$3</formula>
    </cfRule>
  </conditionalFormatting>
  <conditionalFormatting sqref="E25:E31 G25:G31 C27:C31">
    <cfRule type="expression" dxfId="119" priority="9" stopIfTrue="1">
      <formula>$B25=$H$3</formula>
    </cfRule>
  </conditionalFormatting>
  <conditionalFormatting sqref="E26">
    <cfRule type="expression" dxfId="118" priority="53" stopIfTrue="1">
      <formula>$D26=$H$3</formula>
    </cfRule>
  </conditionalFormatting>
  <conditionalFormatting sqref="E17:G17">
    <cfRule type="expression" dxfId="117" priority="77" stopIfTrue="1">
      <formula>$F17=$H$3</formula>
    </cfRule>
  </conditionalFormatting>
  <conditionalFormatting sqref="E21:G21">
    <cfRule type="expression" dxfId="116" priority="73" stopIfTrue="1">
      <formula>$F21=$H$3</formula>
    </cfRule>
  </conditionalFormatting>
  <conditionalFormatting sqref="E27:G31 C27:C31">
    <cfRule type="expression" dxfId="115" priority="7" stopIfTrue="1">
      <formula>$F27=$H$3</formula>
    </cfRule>
  </conditionalFormatting>
  <conditionalFormatting sqref="F4:F14 D6:D16">
    <cfRule type="cellIs" dxfId="114" priority="160" stopIfTrue="1" operator="equal">
      <formula>$H$3</formula>
    </cfRule>
  </conditionalFormatting>
  <conditionalFormatting sqref="F15">
    <cfRule type="cellIs" dxfId="113" priority="617" stopIfTrue="1" operator="lessThan">
      <formula>$H$3</formula>
    </cfRule>
    <cfRule type="cellIs" dxfId="112" priority="616" stopIfTrue="1" operator="equal">
      <formula>$H$3</formula>
    </cfRule>
  </conditionalFormatting>
  <conditionalFormatting sqref="F15:F16">
    <cfRule type="cellIs" dxfId="111" priority="619" stopIfTrue="1" operator="equal">
      <formula>$H$3</formula>
    </cfRule>
    <cfRule type="cellIs" dxfId="110" priority="614" stopIfTrue="1" operator="equal">
      <formula>$H$3</formula>
    </cfRule>
    <cfRule type="cellIs" dxfId="109" priority="615" stopIfTrue="1" operator="lessThan">
      <formula>$H$3</formula>
    </cfRule>
  </conditionalFormatting>
  <conditionalFormatting sqref="F16">
    <cfRule type="cellIs" dxfId="108" priority="612" stopIfTrue="1" operator="lessThan">
      <formula>$H$3</formula>
    </cfRule>
    <cfRule type="cellIs" dxfId="107" priority="610" stopIfTrue="1" operator="equal">
      <formula>$H$3</formula>
    </cfRule>
    <cfRule type="cellIs" dxfId="106" priority="584" stopIfTrue="1" operator="lessThan">
      <formula>$H$3</formula>
    </cfRule>
  </conditionalFormatting>
  <conditionalFormatting sqref="F16:F17">
    <cfRule type="cellIs" dxfId="105" priority="110" stopIfTrue="1" operator="equal">
      <formula>$H$3</formula>
    </cfRule>
  </conditionalFormatting>
  <conditionalFormatting sqref="F17">
    <cfRule type="cellIs" dxfId="104" priority="109" stopIfTrue="1" operator="lessThan">
      <formula>$H$3</formula>
    </cfRule>
    <cfRule type="cellIs" dxfId="103" priority="107" stopIfTrue="1" operator="equal">
      <formula>$H$3</formula>
    </cfRule>
  </conditionalFormatting>
  <conditionalFormatting sqref="F17:F20">
    <cfRule type="cellIs" dxfId="102" priority="68" stopIfTrue="1" operator="lessThan">
      <formula>$H$3</formula>
    </cfRule>
  </conditionalFormatting>
  <conditionalFormatting sqref="F18:F19 E20:G20">
    <cfRule type="expression" dxfId="101" priority="66" stopIfTrue="1">
      <formula>$F18=$H$3</formula>
    </cfRule>
  </conditionalFormatting>
  <conditionalFormatting sqref="F18:F20">
    <cfRule type="cellIs" dxfId="100" priority="65" stopIfTrue="1" operator="lessThan">
      <formula>$H$3</formula>
    </cfRule>
    <cfRule type="cellIs" dxfId="99" priority="67" stopIfTrue="1" operator="equal">
      <formula>$H$3</formula>
    </cfRule>
  </conditionalFormatting>
  <conditionalFormatting sqref="F18:F21">
    <cfRule type="cellIs" dxfId="98" priority="69" stopIfTrue="1" operator="equal">
      <formula>$H$3</formula>
    </cfRule>
  </conditionalFormatting>
  <conditionalFormatting sqref="F21">
    <cfRule type="cellIs" dxfId="97" priority="71" stopIfTrue="1" operator="equal">
      <formula>$H$3</formula>
    </cfRule>
    <cfRule type="cellIs" dxfId="96" priority="70" stopIfTrue="1" operator="lessThan">
      <formula>$H$3</formula>
    </cfRule>
  </conditionalFormatting>
  <conditionalFormatting sqref="F21:F24">
    <cfRule type="cellIs" dxfId="95" priority="72" stopIfTrue="1" operator="lessThan">
      <formula>$H$3</formula>
    </cfRule>
  </conditionalFormatting>
  <conditionalFormatting sqref="F22:F24 D22:D24">
    <cfRule type="cellIs" dxfId="94" priority="86" stopIfTrue="1" operator="equal">
      <formula>$H$3</formula>
    </cfRule>
  </conditionalFormatting>
  <conditionalFormatting sqref="F25">
    <cfRule type="cellIs" dxfId="93" priority="46" stopIfTrue="1" operator="lessThan">
      <formula>$H$3</formula>
    </cfRule>
    <cfRule type="cellIs" dxfId="92" priority="45" stopIfTrue="1" operator="equal">
      <formula>$H$3</formula>
    </cfRule>
  </conditionalFormatting>
  <conditionalFormatting sqref="F25:F26">
    <cfRule type="cellIs" dxfId="91" priority="44" stopIfTrue="1" operator="lessThan">
      <formula>$H$3</formula>
    </cfRule>
    <cfRule type="cellIs" dxfId="90" priority="43" stopIfTrue="1" operator="equal">
      <formula>$H$3</formula>
    </cfRule>
    <cfRule type="cellIs" dxfId="89" priority="48" stopIfTrue="1" operator="equal">
      <formula>$H$3</formula>
    </cfRule>
  </conditionalFormatting>
  <conditionalFormatting sqref="F26">
    <cfRule type="cellIs" dxfId="88" priority="39" stopIfTrue="1" operator="equal">
      <formula>$H$3</formula>
    </cfRule>
    <cfRule type="cellIs" dxfId="87" priority="41" stopIfTrue="1" operator="lessThan">
      <formula>$H$3</formula>
    </cfRule>
    <cfRule type="cellIs" dxfId="86" priority="36" stopIfTrue="1" operator="lessThan">
      <formula>$H$3</formula>
    </cfRule>
  </conditionalFormatting>
  <conditionalFormatting sqref="F26:F31">
    <cfRule type="cellIs" dxfId="85" priority="8" stopIfTrue="1" operator="equal">
      <formula>$H$3</formula>
    </cfRule>
  </conditionalFormatting>
  <conditionalFormatting sqref="F27:F31">
    <cfRule type="cellIs" dxfId="84" priority="6" stopIfTrue="1" operator="lessThan">
      <formula>$H$3</formula>
    </cfRule>
  </conditionalFormatting>
  <conditionalFormatting sqref="F4:G4">
    <cfRule type="expression" dxfId="83" priority="85434">
      <formula>AND($F372&lt;$H$3,$F372&lt;&gt;"")</formula>
    </cfRule>
    <cfRule type="expression" dxfId="82" priority="85435">
      <formula>AND($F372=$H$3,$F372&lt;&gt;"")</formula>
    </cfRule>
  </conditionalFormatting>
  <conditionalFormatting sqref="G4">
    <cfRule type="expression" dxfId="81" priority="85436" stopIfTrue="1">
      <formula>$F372=$H$3</formula>
    </cfRule>
  </conditionalFormatting>
  <conditionalFormatting sqref="G6:G9 C6:C14">
    <cfRule type="expression" dxfId="80" priority="156" stopIfTrue="1">
      <formula>B6&lt;$H$3</formula>
    </cfRule>
  </conditionalFormatting>
  <conditionalFormatting sqref="G10:G14">
    <cfRule type="expression" dxfId="79" priority="571" stopIfTrue="1">
      <formula>F10&lt;$H$3</formula>
    </cfRule>
  </conditionalFormatting>
  <conditionalFormatting sqref="G15:G21">
    <cfRule type="expression" dxfId="78" priority="54" stopIfTrue="1">
      <formula>F15&lt;$H$3</formula>
    </cfRule>
  </conditionalFormatting>
  <conditionalFormatting sqref="G16">
    <cfRule type="expression" dxfId="77" priority="530" stopIfTrue="1">
      <formula>$F16=$H$3</formula>
    </cfRule>
  </conditionalFormatting>
  <conditionalFormatting sqref="G17:G19">
    <cfRule type="expression" dxfId="76" priority="55" stopIfTrue="1">
      <formula>$B17=$H$3</formula>
    </cfRule>
  </conditionalFormatting>
  <conditionalFormatting sqref="G18:G19">
    <cfRule type="expression" dxfId="75" priority="13" stopIfTrue="1">
      <formula>$F18=$H$3</formula>
    </cfRule>
  </conditionalFormatting>
  <conditionalFormatting sqref="G20:G21">
    <cfRule type="expression" dxfId="74" priority="75" stopIfTrue="1">
      <formula>$B20=$H$3</formula>
    </cfRule>
  </conditionalFormatting>
  <conditionalFormatting sqref="G22:G24">
    <cfRule type="expression" dxfId="73" priority="83" stopIfTrue="1">
      <formula>$F22=$H$3</formula>
    </cfRule>
    <cfRule type="expression" dxfId="72" priority="91" stopIfTrue="1">
      <formula>F22&lt;$H$3</formula>
    </cfRule>
    <cfRule type="expression" dxfId="71" priority="84" stopIfTrue="1">
      <formula>$B22=$H$3</formula>
    </cfRule>
  </conditionalFormatting>
  <conditionalFormatting sqref="G26">
    <cfRule type="expression" dxfId="70" priority="35" stopIfTrue="1">
      <formula>$F26=$H$3</formula>
    </cfRule>
  </conditionalFormatting>
  <pageMargins left="0.7" right="0.7" top="0.75" bottom="0.75" header="0.3" footer="0.3"/>
  <ignoredErrors>
    <ignoredError sqref="D7:F7 D8 F8 F18 D20" formula="1"/>
  </ignoredError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16"/>
  <sheetViews>
    <sheetView workbookViewId="0">
      <selection activeCell="F15" sqref="F15"/>
    </sheetView>
  </sheetViews>
  <sheetFormatPr defaultColWidth="9" defaultRowHeight="25.35" customHeight="1"/>
  <cols>
    <col min="1" max="1" width="16.5" style="1" customWidth="1"/>
    <col min="2" max="7" width="11.59765625" style="1" customWidth="1"/>
    <col min="8" max="8" width="61.296875" style="2" customWidth="1"/>
    <col min="9" max="9" width="13.09765625" style="1" customWidth="1"/>
    <col min="10" max="16384" width="9" style="1"/>
  </cols>
  <sheetData>
    <row r="1" spans="1:14" ht="77.849999999999994" customHeight="1">
      <c r="A1" s="84"/>
      <c r="B1" s="84"/>
      <c r="C1" s="85" t="s">
        <v>0</v>
      </c>
      <c r="D1" s="86"/>
      <c r="E1" s="86"/>
      <c r="F1" s="86"/>
      <c r="G1" s="86"/>
      <c r="H1" s="86"/>
      <c r="I1" s="86"/>
    </row>
    <row r="2" spans="1:14" ht="23.1" customHeight="1">
      <c r="A2" s="87" t="s">
        <v>1</v>
      </c>
      <c r="B2" s="87"/>
      <c r="C2" s="88" t="s">
        <v>2</v>
      </c>
      <c r="D2" s="88"/>
      <c r="E2" s="88"/>
      <c r="F2" s="88"/>
      <c r="G2" s="88"/>
      <c r="H2" s="88"/>
      <c r="I2" s="88"/>
    </row>
    <row r="3" spans="1:14" ht="25.35" customHeight="1">
      <c r="A3" s="89"/>
      <c r="B3" s="89"/>
      <c r="C3" s="89"/>
      <c r="D3" s="89"/>
      <c r="E3" s="89"/>
      <c r="F3" s="89"/>
      <c r="G3" s="89"/>
      <c r="H3" s="3">
        <v>46032</v>
      </c>
      <c r="I3" s="4"/>
    </row>
    <row r="4" spans="1:14" ht="24" customHeight="1">
      <c r="A4" s="106" t="s">
        <v>284</v>
      </c>
      <c r="B4" s="83"/>
      <c r="C4" s="83"/>
      <c r="D4" s="83"/>
      <c r="E4" s="83"/>
      <c r="F4" s="83"/>
      <c r="G4" s="83"/>
      <c r="H4" s="83"/>
      <c r="I4" s="83"/>
    </row>
    <row r="5" spans="1:14" ht="24" customHeight="1">
      <c r="A5" s="6" t="s">
        <v>4</v>
      </c>
      <c r="B5" s="81" t="s">
        <v>5</v>
      </c>
      <c r="C5" s="82"/>
      <c r="D5" s="81" t="s">
        <v>6</v>
      </c>
      <c r="E5" s="82"/>
      <c r="F5" s="81" t="s">
        <v>7</v>
      </c>
      <c r="G5" s="82"/>
      <c r="H5" s="7" t="s">
        <v>8</v>
      </c>
      <c r="I5" s="7" t="s">
        <v>9</v>
      </c>
      <c r="N5" s="1" t="s">
        <v>30</v>
      </c>
    </row>
    <row r="6" spans="1:14" ht="25.05" hidden="1" customHeight="1">
      <c r="A6" s="5" t="s">
        <v>110</v>
      </c>
      <c r="B6" s="8">
        <v>46019</v>
      </c>
      <c r="C6" s="9">
        <v>0.5</v>
      </c>
      <c r="D6" s="10">
        <f>B6+1</f>
        <v>46020</v>
      </c>
      <c r="E6" s="9">
        <v>0.17361111111111099</v>
      </c>
      <c r="F6" s="8">
        <f t="shared" ref="F6:F10" si="0">D6</f>
        <v>46020</v>
      </c>
      <c r="G6" s="11">
        <v>0.63333333333333297</v>
      </c>
      <c r="H6" s="12" t="s">
        <v>111</v>
      </c>
      <c r="I6" s="13"/>
    </row>
    <row r="7" spans="1:14" ht="25.05" hidden="1" customHeight="1">
      <c r="A7" s="14" t="s">
        <v>285</v>
      </c>
      <c r="B7" s="8">
        <f>F6+1</f>
        <v>46021</v>
      </c>
      <c r="C7" s="9">
        <v>0.47916666666666702</v>
      </c>
      <c r="D7" s="10">
        <f t="shared" ref="D7:D9" si="1">B7</f>
        <v>46021</v>
      </c>
      <c r="E7" s="9">
        <v>0.52083333333333304</v>
      </c>
      <c r="F7" s="8">
        <f t="shared" si="0"/>
        <v>46021</v>
      </c>
      <c r="G7" s="11">
        <v>0.72916666666666696</v>
      </c>
      <c r="H7" s="12" t="s">
        <v>286</v>
      </c>
      <c r="I7" s="13"/>
    </row>
    <row r="8" spans="1:14" ht="25.05" hidden="1" customHeight="1">
      <c r="A8" s="15" t="s">
        <v>287</v>
      </c>
      <c r="B8" s="8">
        <f>F7</f>
        <v>46021</v>
      </c>
      <c r="C8" s="9">
        <v>0.875</v>
      </c>
      <c r="D8" s="10">
        <f>B8+1</f>
        <v>46022</v>
      </c>
      <c r="E8" s="9">
        <v>0.45833333333333298</v>
      </c>
      <c r="F8" s="8">
        <f t="shared" si="0"/>
        <v>46022</v>
      </c>
      <c r="G8" s="11">
        <v>0.83333333333333304</v>
      </c>
      <c r="H8" s="12" t="s">
        <v>14</v>
      </c>
      <c r="I8" s="13"/>
    </row>
    <row r="9" spans="1:14" ht="25.05" customHeight="1">
      <c r="A9" s="15" t="s">
        <v>288</v>
      </c>
      <c r="B9" s="8">
        <f>F8+1</f>
        <v>46023</v>
      </c>
      <c r="C9" s="9">
        <v>0.125</v>
      </c>
      <c r="D9" s="10">
        <f t="shared" si="1"/>
        <v>46023</v>
      </c>
      <c r="E9" s="9">
        <v>0.25</v>
      </c>
      <c r="F9" s="8">
        <f t="shared" si="0"/>
        <v>46023</v>
      </c>
      <c r="G9" s="11">
        <v>0.65833333333333299</v>
      </c>
      <c r="H9" s="12"/>
      <c r="I9" s="13"/>
    </row>
    <row r="10" spans="1:14" ht="25.05" customHeight="1">
      <c r="A10" s="16" t="s">
        <v>289</v>
      </c>
      <c r="B10" s="17">
        <f>F9+2</f>
        <v>46025</v>
      </c>
      <c r="C10" s="18">
        <v>0.125</v>
      </c>
      <c r="D10" s="17">
        <f t="shared" ref="D10" si="2">B10</f>
        <v>46025</v>
      </c>
      <c r="E10" s="18">
        <v>0.54166666666666696</v>
      </c>
      <c r="F10" s="17">
        <f t="shared" si="0"/>
        <v>46025</v>
      </c>
      <c r="G10" s="18">
        <v>0.77083333333333304</v>
      </c>
      <c r="H10" s="12" t="s">
        <v>290</v>
      </c>
      <c r="I10" s="13"/>
    </row>
    <row r="11" spans="1:14" ht="25.05" customHeight="1">
      <c r="A11" s="15" t="s">
        <v>291</v>
      </c>
      <c r="B11" s="17">
        <f>F10+2</f>
        <v>46027</v>
      </c>
      <c r="C11" s="9">
        <v>0.4375</v>
      </c>
      <c r="D11" s="17">
        <f t="shared" ref="D11:D15" si="3">B11</f>
        <v>46027</v>
      </c>
      <c r="E11" s="9">
        <v>0.67500000000000004</v>
      </c>
      <c r="F11" s="17">
        <f>D11+1</f>
        <v>46028</v>
      </c>
      <c r="G11" s="18">
        <v>0.56666666666666698</v>
      </c>
      <c r="H11" s="12" t="s">
        <v>292</v>
      </c>
      <c r="I11" s="13"/>
    </row>
    <row r="12" spans="1:14" ht="25.05" customHeight="1">
      <c r="A12" s="16" t="s">
        <v>247</v>
      </c>
      <c r="B12" s="19"/>
      <c r="C12" s="20"/>
      <c r="D12" s="19"/>
      <c r="E12" s="21"/>
      <c r="F12" s="19"/>
      <c r="G12" s="21"/>
      <c r="H12" s="12" t="s">
        <v>226</v>
      </c>
      <c r="I12" s="13"/>
    </row>
    <row r="13" spans="1:14" ht="25.05" customHeight="1">
      <c r="A13" s="15" t="s">
        <v>248</v>
      </c>
      <c r="B13" s="17">
        <v>46032</v>
      </c>
      <c r="C13" s="18">
        <v>0.20833333333333301</v>
      </c>
      <c r="D13" s="17">
        <f t="shared" si="3"/>
        <v>46032</v>
      </c>
      <c r="E13" s="22">
        <v>0.36666666666666697</v>
      </c>
      <c r="F13" s="17">
        <f>D13</f>
        <v>46032</v>
      </c>
      <c r="G13" s="23">
        <v>0.95833333333333304</v>
      </c>
      <c r="H13" s="12" t="s">
        <v>249</v>
      </c>
      <c r="I13" s="13"/>
    </row>
    <row r="14" spans="1:14" ht="25.05" customHeight="1">
      <c r="A14" s="15" t="s">
        <v>121</v>
      </c>
      <c r="B14" s="17">
        <f>F13+2</f>
        <v>46034</v>
      </c>
      <c r="C14" s="18">
        <v>0</v>
      </c>
      <c r="D14" s="17">
        <f t="shared" si="3"/>
        <v>46034</v>
      </c>
      <c r="E14" s="18">
        <v>4.1666666666666699E-2</v>
      </c>
      <c r="F14" s="17">
        <f>D14</f>
        <v>46034</v>
      </c>
      <c r="G14" s="24">
        <v>0.375</v>
      </c>
      <c r="H14" s="12"/>
      <c r="I14" s="13"/>
    </row>
    <row r="15" spans="1:14" ht="25.05" customHeight="1">
      <c r="A15" s="15" t="s">
        <v>122</v>
      </c>
      <c r="B15" s="17">
        <f>F14+2</f>
        <v>46036</v>
      </c>
      <c r="C15" s="24">
        <v>0.375</v>
      </c>
      <c r="D15" s="17">
        <f t="shared" si="3"/>
        <v>46036</v>
      </c>
      <c r="E15" s="18">
        <v>0.70833333333333304</v>
      </c>
      <c r="F15" s="17">
        <f>D15+1</f>
        <v>46037</v>
      </c>
      <c r="G15" s="18">
        <v>0.70833333333333304</v>
      </c>
      <c r="H15" s="12"/>
      <c r="I15" s="13"/>
    </row>
    <row r="16" spans="1:14" ht="25.05" customHeight="1">
      <c r="A16" s="15" t="s">
        <v>250</v>
      </c>
      <c r="B16" s="17">
        <f>F15+3</f>
        <v>46040</v>
      </c>
      <c r="C16" s="24">
        <v>0.95833333333333304</v>
      </c>
      <c r="D16" s="17">
        <f>B16+1</f>
        <v>46041</v>
      </c>
      <c r="E16" s="18">
        <v>0.33333333333333298</v>
      </c>
      <c r="F16" s="17">
        <f>D16</f>
        <v>46041</v>
      </c>
      <c r="G16" s="18">
        <v>0.75</v>
      </c>
      <c r="H16" s="12" t="s">
        <v>251</v>
      </c>
      <c r="I16" s="13"/>
    </row>
  </sheetData>
  <mergeCells count="9">
    <mergeCell ref="A4:I4"/>
    <mergeCell ref="B5:C5"/>
    <mergeCell ref="D5:E5"/>
    <mergeCell ref="F5:G5"/>
    <mergeCell ref="A1:B1"/>
    <mergeCell ref="C1:I1"/>
    <mergeCell ref="A2:B2"/>
    <mergeCell ref="C2:I2"/>
    <mergeCell ref="A3:G3"/>
  </mergeCells>
  <phoneticPr fontId="42" type="noConversion"/>
  <conditionalFormatting sqref="B4:B11 B13:B16">
    <cfRule type="cellIs" dxfId="69" priority="47" stopIfTrue="1" operator="equal">
      <formula>$H$3</formula>
    </cfRule>
    <cfRule type="cellIs" dxfId="68" priority="48" stopIfTrue="1" operator="lessThan">
      <formula>$H$3</formula>
    </cfRule>
  </conditionalFormatting>
  <conditionalFormatting sqref="B4:C4">
    <cfRule type="expression" dxfId="67" priority="82496" stopIfTrue="1">
      <formula>AND($B211&lt;$H$3,$B211&lt;&gt;"")</formula>
    </cfRule>
    <cfRule type="expression" dxfId="66" priority="82495" stopIfTrue="1">
      <formula>AND($B211=$H$3,$B211&lt;&gt;"")</formula>
    </cfRule>
  </conditionalFormatting>
  <conditionalFormatting sqref="C6:C9">
    <cfRule type="expression" dxfId="65" priority="21" stopIfTrue="1">
      <formula>B6&lt;$H$3</formula>
    </cfRule>
  </conditionalFormatting>
  <conditionalFormatting sqref="C6:C11">
    <cfRule type="expression" dxfId="64" priority="22" stopIfTrue="1">
      <formula>$F6=$H$3</formula>
    </cfRule>
    <cfRule type="expression" dxfId="63" priority="23" stopIfTrue="1">
      <formula>$B6=$H$3</formula>
    </cfRule>
  </conditionalFormatting>
  <conditionalFormatting sqref="C10:C11">
    <cfRule type="expression" dxfId="62" priority="140" stopIfTrue="1">
      <formula>B10&lt;$H$3</formula>
    </cfRule>
    <cfRule type="expression" dxfId="61" priority="139" stopIfTrue="1">
      <formula>$B10=$H$3</formula>
    </cfRule>
    <cfRule type="expression" dxfId="60" priority="138" stopIfTrue="1">
      <formula>$F10=$H$3</formula>
    </cfRule>
  </conditionalFormatting>
  <conditionalFormatting sqref="C11">
    <cfRule type="expression" dxfId="59" priority="9" stopIfTrue="1">
      <formula>B11&lt;$H$3</formula>
    </cfRule>
  </conditionalFormatting>
  <conditionalFormatting sqref="C13">
    <cfRule type="expression" dxfId="58" priority="105" stopIfTrue="1">
      <formula>B13&lt;$H$3</formula>
    </cfRule>
    <cfRule type="expression" dxfId="57" priority="104" stopIfTrue="1">
      <formula>$B13=$H$3</formula>
    </cfRule>
    <cfRule type="expression" dxfId="56" priority="103" stopIfTrue="1">
      <formula>$F13=$H$3</formula>
    </cfRule>
  </conditionalFormatting>
  <conditionalFormatting sqref="C13:C14">
    <cfRule type="expression" dxfId="55" priority="97" stopIfTrue="1">
      <formula>$B13=$H$3</formula>
    </cfRule>
    <cfRule type="expression" dxfId="54" priority="96" stopIfTrue="1">
      <formula>$F13=$H$3</formula>
    </cfRule>
  </conditionalFormatting>
  <conditionalFormatting sqref="C14">
    <cfRule type="expression" dxfId="53" priority="98" stopIfTrue="1">
      <formula>B14&lt;$H$3</formula>
    </cfRule>
    <cfRule type="expression" dxfId="52" priority="95" stopIfTrue="1">
      <formula>$B14=$H$3</formula>
    </cfRule>
    <cfRule type="expression" dxfId="51" priority="94" stopIfTrue="1">
      <formula>$F14=$H$3</formula>
    </cfRule>
  </conditionalFormatting>
  <conditionalFormatting sqref="D4:D5">
    <cfRule type="cellIs" dxfId="50" priority="163" stopIfTrue="1" operator="equal">
      <formula>$H$3</formula>
    </cfRule>
    <cfRule type="cellIs" dxfId="49" priority="164" stopIfTrue="1" operator="lessThan">
      <formula>$H$3</formula>
    </cfRule>
  </conditionalFormatting>
  <conditionalFormatting sqref="D6:D11 D13:D16">
    <cfRule type="cellIs" dxfId="48" priority="46" stopIfTrue="1" operator="lessThan">
      <formula>$H$3</formula>
    </cfRule>
    <cfRule type="cellIs" dxfId="47" priority="50" stopIfTrue="1" operator="equal">
      <formula>$H$3</formula>
    </cfRule>
  </conditionalFormatting>
  <conditionalFormatting sqref="D4:E4">
    <cfRule type="expression" dxfId="46" priority="82498">
      <formula>AND($D211=$H$3,$D211&lt;&gt;"")</formula>
    </cfRule>
    <cfRule type="expression" dxfId="45" priority="82497">
      <formula>AND($D211&lt;$H$3,$D211&lt;&gt;"")</formula>
    </cfRule>
  </conditionalFormatting>
  <conditionalFormatting sqref="D4:F5">
    <cfRule type="cellIs" dxfId="44" priority="160" stopIfTrue="1" operator="lessThan">
      <formula>$H$3</formula>
    </cfRule>
  </conditionalFormatting>
  <conditionalFormatting sqref="E4">
    <cfRule type="expression" dxfId="43" priority="82499" stopIfTrue="1">
      <formula>$D211=$H$3</formula>
    </cfRule>
  </conditionalFormatting>
  <conditionalFormatting sqref="E6:E9">
    <cfRule type="expression" dxfId="42" priority="18" stopIfTrue="1">
      <formula>D6&lt;$H$3</formula>
    </cfRule>
  </conditionalFormatting>
  <conditionalFormatting sqref="E6:E10">
    <cfRule type="expression" dxfId="41" priority="19" stopIfTrue="1">
      <formula>$F6=$H$3</formula>
    </cfRule>
    <cfRule type="expression" dxfId="40" priority="20" stopIfTrue="1">
      <formula>$B6=$H$3</formula>
    </cfRule>
  </conditionalFormatting>
  <conditionalFormatting sqref="E10">
    <cfRule type="expression" dxfId="39" priority="111" stopIfTrue="1">
      <formula>$B10=$H$3</formula>
    </cfRule>
    <cfRule type="expression" dxfId="38" priority="112" stopIfTrue="1">
      <formula>D10&lt;$H$3</formula>
    </cfRule>
    <cfRule type="expression" dxfId="37" priority="110" stopIfTrue="1">
      <formula>$F10=$H$3</formula>
    </cfRule>
  </conditionalFormatting>
  <conditionalFormatting sqref="E11">
    <cfRule type="expression" dxfId="36" priority="2" stopIfTrue="1">
      <formula>$F11=$H$3</formula>
    </cfRule>
    <cfRule type="expression" dxfId="35" priority="3" stopIfTrue="1">
      <formula>$B11=$H$3</formula>
    </cfRule>
    <cfRule type="expression" dxfId="34" priority="1" stopIfTrue="1">
      <formula>D11&lt;$H$3</formula>
    </cfRule>
  </conditionalFormatting>
  <conditionalFormatting sqref="E13:E14">
    <cfRule type="expression" dxfId="33" priority="92" stopIfTrue="1">
      <formula>$F13=$H$3</formula>
    </cfRule>
    <cfRule type="expression" dxfId="32" priority="91" stopIfTrue="1">
      <formula>D13&lt;$H$3</formula>
    </cfRule>
  </conditionalFormatting>
  <conditionalFormatting sqref="E14">
    <cfRule type="expression" dxfId="31" priority="89" stopIfTrue="1">
      <formula>$F14=$H$3</formula>
    </cfRule>
    <cfRule type="expression" dxfId="30" priority="90" stopIfTrue="1">
      <formula>$B14=$H$3</formula>
    </cfRule>
  </conditionalFormatting>
  <conditionalFormatting sqref="E14:E15">
    <cfRule type="expression" dxfId="29" priority="85" stopIfTrue="1">
      <formula>$F14=$H$3</formula>
    </cfRule>
    <cfRule type="expression" dxfId="28" priority="86" stopIfTrue="1">
      <formula>$B14=$H$3</formula>
    </cfRule>
  </conditionalFormatting>
  <conditionalFormatting sqref="E15">
    <cfRule type="expression" dxfId="27" priority="84" stopIfTrue="1">
      <formula>D15&lt;$H$3</formula>
    </cfRule>
    <cfRule type="expression" dxfId="26" priority="83" stopIfTrue="1">
      <formula>$B15=$H$3</formula>
    </cfRule>
    <cfRule type="expression" dxfId="25" priority="82" stopIfTrue="1">
      <formula>$F15=$H$3</formula>
    </cfRule>
  </conditionalFormatting>
  <conditionalFormatting sqref="E15:E16">
    <cfRule type="expression" dxfId="24" priority="72" stopIfTrue="1">
      <formula>$B15=$H$3</formula>
    </cfRule>
    <cfRule type="expression" dxfId="23" priority="71" stopIfTrue="1">
      <formula>$F15=$H$3</formula>
    </cfRule>
  </conditionalFormatting>
  <conditionalFormatting sqref="E16">
    <cfRule type="expression" dxfId="22" priority="67" stopIfTrue="1">
      <formula>$B16=$H$3</formula>
    </cfRule>
    <cfRule type="expression" dxfId="21" priority="66" stopIfTrue="1">
      <formula>$F16=$H$3</formula>
    </cfRule>
    <cfRule type="expression" dxfId="20" priority="70" stopIfTrue="1">
      <formula>D16&lt;$H$3</formula>
    </cfRule>
  </conditionalFormatting>
  <conditionalFormatting sqref="F4:F11 F13:F16">
    <cfRule type="cellIs" dxfId="19" priority="45" stopIfTrue="1" operator="equal">
      <formula>$H$3</formula>
    </cfRule>
  </conditionalFormatting>
  <conditionalFormatting sqref="F6:F11 F13:F16">
    <cfRule type="cellIs" dxfId="18" priority="49" stopIfTrue="1" operator="lessThan">
      <formula>$H$3</formula>
    </cfRule>
  </conditionalFormatting>
  <conditionalFormatting sqref="F10:F11 F13:F16">
    <cfRule type="expression" dxfId="17" priority="51" stopIfTrue="1">
      <formula>$F10=$H$3</formula>
    </cfRule>
  </conditionalFormatting>
  <conditionalFormatting sqref="F4:G4">
    <cfRule type="expression" dxfId="16" priority="82500">
      <formula>AND($F211&lt;$H$3,$F211&lt;&gt;"")</formula>
    </cfRule>
    <cfRule type="expression" dxfId="15" priority="82501">
      <formula>AND($F211=$H$3,$F211&lt;&gt;"")</formula>
    </cfRule>
  </conditionalFormatting>
  <conditionalFormatting sqref="F6:G8">
    <cfRule type="expression" dxfId="14" priority="58" stopIfTrue="1">
      <formula>$F6=$H$3</formula>
    </cfRule>
  </conditionalFormatting>
  <conditionalFormatting sqref="F9:G9">
    <cfRule type="expression" dxfId="13" priority="17" stopIfTrue="1">
      <formula>$F9=$H$3</formula>
    </cfRule>
  </conditionalFormatting>
  <conditionalFormatting sqref="G4">
    <cfRule type="expression" dxfId="12" priority="82502" stopIfTrue="1">
      <formula>$F211=$H$3</formula>
    </cfRule>
  </conditionalFormatting>
  <conditionalFormatting sqref="G6:G9">
    <cfRule type="expression" dxfId="11" priority="57" stopIfTrue="1">
      <formula>F6&lt;$H$3</formula>
    </cfRule>
  </conditionalFormatting>
  <conditionalFormatting sqref="G10:G11">
    <cfRule type="expression" dxfId="10" priority="10" stopIfTrue="1">
      <formula>$F10=$H$3</formula>
    </cfRule>
    <cfRule type="expression" dxfId="9" priority="11" stopIfTrue="1">
      <formula>$B10=$H$3</formula>
    </cfRule>
    <cfRule type="expression" dxfId="8" priority="14" stopIfTrue="1">
      <formula>F10&lt;$H$3</formula>
    </cfRule>
  </conditionalFormatting>
  <conditionalFormatting sqref="G15">
    <cfRule type="expression" dxfId="7" priority="75" stopIfTrue="1">
      <formula>$F15=$H$3</formula>
    </cfRule>
    <cfRule type="expression" dxfId="6" priority="76" stopIfTrue="1">
      <formula>$B15=$H$3</formula>
    </cfRule>
    <cfRule type="expression" dxfId="5" priority="77" stopIfTrue="1">
      <formula>F15&lt;$H$3</formula>
    </cfRule>
  </conditionalFormatting>
  <conditionalFormatting sqref="G15:G16">
    <cfRule type="expression" dxfId="4" priority="64" stopIfTrue="1">
      <formula>$F15=$H$3</formula>
    </cfRule>
    <cfRule type="expression" dxfId="3" priority="65" stopIfTrue="1">
      <formula>$B15=$H$3</formula>
    </cfRule>
  </conditionalFormatting>
  <conditionalFormatting sqref="G16">
    <cfRule type="expression" dxfId="2" priority="63" stopIfTrue="1">
      <formula>F16&lt;$H$3</formula>
    </cfRule>
    <cfRule type="expression" dxfId="1" priority="60" stopIfTrue="1">
      <formula>$B16=$H$3</formula>
    </cfRule>
    <cfRule type="expression" dxfId="0" priority="59" stopIfTrue="1">
      <formula>$F16=$H$3</formula>
    </cfRule>
  </conditionalFormatting>
  <pageMargins left="0.7" right="0.7" top="0.75" bottom="0.75" header="0.3" footer="0.3"/>
  <pageSetup paperSize="9" orientation="portrait" r:id="rId1"/>
  <ignoredErrors>
    <ignoredError sqref="F15 B10 B8 D7:D8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NPX</vt:lpstr>
      <vt:lpstr>NPX2</vt:lpstr>
      <vt:lpstr>SVP</vt:lpstr>
      <vt:lpstr>SVP2</vt:lpstr>
      <vt:lpstr>CPM</vt:lpstr>
      <vt:lpstr>BHX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</dc:creator>
  <cp:lastModifiedBy>jiacheng chen</cp:lastModifiedBy>
  <cp:lastPrinted>2018-09-17T06:58:00Z</cp:lastPrinted>
  <dcterms:created xsi:type="dcterms:W3CDTF">1996-12-17T01:32:00Z</dcterms:created>
  <dcterms:modified xsi:type="dcterms:W3CDTF">2026-07-08T07:20:00Z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14248190A8114F8D94E8E3B0DE6D1042_13</vt:lpwstr>
  </property>
  <property fmtid="{D5CDD505-2E9C-101B-9397-08002B2CF9AE}" pid="4" name="CalculationRule">
    <vt:i4>0</vt:i4>
  </property>
</Properties>
</file>