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daily movement\"/>
    </mc:Choice>
  </mc:AlternateContent>
  <xr:revisionPtr revIDLastSave="0" documentId="13_ncr:1_{1015F056-CA7C-4CDB-AC31-71A56F5A5310}" xr6:coauthVersionLast="47" xr6:coauthVersionMax="47" xr10:uidLastSave="{00000000-0000-0000-0000-000000000000}"/>
  <bookViews>
    <workbookView xWindow="-110" yWindow="-110" windowWidth="19420" windowHeight="10300" tabRatio="593" xr2:uid="{00000000-000D-0000-FFFF-FFFF00000000}"/>
  </bookViews>
  <sheets>
    <sheet name="NPX" sheetId="242" r:id="rId1"/>
    <sheet name="NPX2" sheetId="243" r:id="rId2"/>
    <sheet name="SVP" sheetId="245" r:id="rId3"/>
    <sheet name="SVP2" sheetId="246" r:id="rId4"/>
    <sheet name="BHX" sheetId="248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243" l="1"/>
  <c r="F41" i="243"/>
  <c r="F40" i="243"/>
  <c r="D40" i="243"/>
  <c r="F50" i="242"/>
  <c r="D50" i="242"/>
  <c r="B50" i="242"/>
  <c r="F49" i="242"/>
  <c r="D49" i="242"/>
  <c r="D48" i="242"/>
  <c r="B48" i="242"/>
  <c r="F46" i="242"/>
  <c r="B46" i="242"/>
  <c r="F76" i="245"/>
  <c r="B74" i="245"/>
  <c r="F72" i="245"/>
  <c r="F73" i="245"/>
  <c r="B73" i="245"/>
  <c r="D72" i="245"/>
  <c r="B72" i="245"/>
  <c r="F92" i="242"/>
  <c r="D92" i="242"/>
  <c r="F99" i="242" l="1"/>
  <c r="D99" i="242"/>
  <c r="B99" i="242"/>
  <c r="D98" i="242" l="1"/>
  <c r="F97" i="242"/>
  <c r="D97" i="242"/>
  <c r="D59" i="245"/>
  <c r="F59" i="245" s="1"/>
  <c r="F68" i="245"/>
  <c r="D68" i="245"/>
  <c r="F71" i="245" l="1"/>
  <c r="D71" i="245" l="1"/>
  <c r="B68" i="245" l="1"/>
  <c r="D82" i="246" l="1"/>
  <c r="F82" i="246" s="1"/>
  <c r="B83" i="246" s="1"/>
  <c r="D83" i="246" s="1"/>
  <c r="F83" i="246" s="1"/>
  <c r="B85" i="246" l="1"/>
  <c r="D85" i="246" s="1"/>
  <c r="F85" i="246" s="1"/>
  <c r="B86" i="246" s="1"/>
  <c r="F86" i="246" s="1"/>
  <c r="B75" i="246"/>
  <c r="D46" i="242" l="1"/>
  <c r="D73" i="245" l="1"/>
  <c r="D74" i="245" s="1"/>
  <c r="F48" i="242"/>
  <c r="B49" i="242" s="1"/>
  <c r="D95" i="242"/>
  <c r="F74" i="245" l="1"/>
  <c r="B75" i="245" s="1"/>
  <c r="D75" i="245" l="1"/>
  <c r="F95" i="242"/>
  <c r="F75" i="245" l="1"/>
  <c r="B76" i="245" s="1"/>
  <c r="D74" i="243"/>
  <c r="F74" i="243" s="1"/>
  <c r="B75" i="243" s="1"/>
  <c r="D75" i="243" s="1"/>
  <c r="D76" i="245" l="1"/>
  <c r="B96" i="242"/>
  <c r="D96" i="242" s="1"/>
  <c r="F96" i="242" s="1"/>
  <c r="B97" i="242" s="1"/>
  <c r="F16" i="248"/>
  <c r="D16" i="248"/>
  <c r="B16" i="248"/>
  <c r="F15" i="248"/>
  <c r="D15" i="248"/>
  <c r="B15" i="248"/>
  <c r="F14" i="248"/>
  <c r="D14" i="248"/>
  <c r="B14" i="248"/>
  <c r="F13" i="248"/>
  <c r="D13" i="248"/>
  <c r="F11" i="248"/>
  <c r="D11" i="248"/>
  <c r="B11" i="248"/>
  <c r="F10" i="248"/>
  <c r="D10" i="248"/>
  <c r="B10" i="248"/>
  <c r="F9" i="248"/>
  <c r="D9" i="248"/>
  <c r="B9" i="248"/>
  <c r="F8" i="248"/>
  <c r="D8" i="248"/>
  <c r="B8" i="248"/>
  <c r="F7" i="248"/>
  <c r="D7" i="248"/>
  <c r="B7" i="248"/>
  <c r="F6" i="248"/>
  <c r="D6" i="248"/>
  <c r="D64" i="245"/>
  <c r="F64" i="245" s="1"/>
  <c r="B65" i="245" s="1"/>
  <c r="D65" i="245" s="1"/>
  <c r="F65" i="245" s="1"/>
  <c r="B66" i="245" s="1"/>
  <c r="D66" i="245" s="1"/>
  <c r="F66" i="245" s="1"/>
  <c r="F54" i="245"/>
  <c r="B56" i="245" s="1"/>
  <c r="D56" i="245" s="1"/>
  <c r="F56" i="245" s="1"/>
  <c r="B57" i="245" s="1"/>
  <c r="D57" i="245" s="1"/>
  <c r="F57" i="245" s="1"/>
  <c r="B59" i="245" s="1"/>
  <c r="F49" i="245"/>
  <c r="B50" i="245" s="1"/>
  <c r="D50" i="245" s="1"/>
  <c r="F50" i="245" s="1"/>
  <c r="B51" i="245" s="1"/>
  <c r="D51" i="245" s="1"/>
  <c r="F51" i="245" s="1"/>
  <c r="B52" i="245" s="1"/>
  <c r="D52" i="245" s="1"/>
  <c r="F52" i="245" s="1"/>
  <c r="B53" i="245" s="1"/>
  <c r="D53" i="245" s="1"/>
  <c r="F53" i="245" s="1"/>
  <c r="B45" i="245"/>
  <c r="D45" i="245" s="1"/>
  <c r="F45" i="245" s="1"/>
  <c r="B46" i="245" s="1"/>
  <c r="D46" i="245" s="1"/>
  <c r="F46" i="245" s="1"/>
  <c r="F29" i="245"/>
  <c r="B30" i="245" s="1"/>
  <c r="D30" i="245" s="1"/>
  <c r="F30" i="245" s="1"/>
  <c r="B31" i="245" s="1"/>
  <c r="D31" i="245" s="1"/>
  <c r="F31" i="245" s="1"/>
  <c r="B32" i="245" s="1"/>
  <c r="D32" i="245" s="1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D28" i="245"/>
  <c r="F28" i="245" s="1"/>
  <c r="B29" i="245" s="1"/>
  <c r="D27" i="245"/>
  <c r="F27" i="245" s="1"/>
  <c r="B25" i="245"/>
  <c r="D25" i="245" s="1"/>
  <c r="F25" i="245" s="1"/>
  <c r="B26" i="245" s="1"/>
  <c r="D26" i="245" s="1"/>
  <c r="F26" i="245" s="1"/>
  <c r="D11" i="245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2" i="245" s="1"/>
  <c r="D22" i="245" s="1"/>
  <c r="F22" i="245" s="1"/>
  <c r="B23" i="245" s="1"/>
  <c r="D23" i="245" s="1"/>
  <c r="F23" i="245" s="1"/>
  <c r="B24" i="245" s="1"/>
  <c r="D24" i="245" s="1"/>
  <c r="B9" i="245"/>
  <c r="D9" i="245" s="1"/>
  <c r="F9" i="245" s="1"/>
  <c r="B10" i="245" s="1"/>
  <c r="D10" i="245" s="1"/>
  <c r="F10" i="245" s="1"/>
  <c r="B71" i="243"/>
  <c r="D71" i="243" s="1"/>
  <c r="F71" i="243" s="1"/>
  <c r="D67" i="243"/>
  <c r="F67" i="243" s="1"/>
  <c r="B68" i="243" s="1"/>
  <c r="D68" i="243" s="1"/>
  <c r="F68" i="243" s="1"/>
  <c r="B69" i="243" s="1"/>
  <c r="D69" i="243" s="1"/>
  <c r="F69" i="243" s="1"/>
  <c r="B70" i="243" s="1"/>
  <c r="F53" i="243"/>
  <c r="B54" i="243" s="1"/>
  <c r="D54" i="243" s="1"/>
  <c r="F54" i="243" s="1"/>
  <c r="B55" i="243" s="1"/>
  <c r="D55" i="243" s="1"/>
  <c r="F55" i="243" s="1"/>
  <c r="B56" i="243" s="1"/>
  <c r="D56" i="243" s="1"/>
  <c r="F56" i="243" s="1"/>
  <c r="B57" i="243" s="1"/>
  <c r="D57" i="243" s="1"/>
  <c r="F57" i="243" s="1"/>
  <c r="B58" i="243" s="1"/>
  <c r="D58" i="243" s="1"/>
  <c r="F58" i="243" s="1"/>
  <c r="B59" i="243" s="1"/>
  <c r="D59" i="243" s="1"/>
  <c r="F59" i="243" s="1"/>
  <c r="B60" i="243" s="1"/>
  <c r="D60" i="243" s="1"/>
  <c r="F60" i="243" s="1"/>
  <c r="B61" i="243" s="1"/>
  <c r="D61" i="243" s="1"/>
  <c r="F61" i="243" s="1"/>
  <c r="B62" i="243" s="1"/>
  <c r="D62" i="243" s="1"/>
  <c r="F62" i="243" s="1"/>
  <c r="B63" i="243" s="1"/>
  <c r="D63" i="243" s="1"/>
  <c r="F63" i="243" s="1"/>
  <c r="B64" i="243" s="1"/>
  <c r="D64" i="243" s="1"/>
  <c r="F64" i="243" s="1"/>
  <c r="B53" i="243"/>
  <c r="D52" i="243"/>
  <c r="D51" i="243"/>
  <c r="F51" i="243" s="1"/>
  <c r="F49" i="243"/>
  <c r="B50" i="243" s="1"/>
  <c r="D50" i="243" s="1"/>
  <c r="F50" i="243" s="1"/>
  <c r="B35" i="243"/>
  <c r="D35" i="243" s="1"/>
  <c r="F35" i="243" s="1"/>
  <c r="B36" i="243" s="1"/>
  <c r="D36" i="243" s="1"/>
  <c r="F36" i="243" s="1"/>
  <c r="B37" i="243" s="1"/>
  <c r="D37" i="243" s="1"/>
  <c r="F37" i="243" s="1"/>
  <c r="D17" i="243"/>
  <c r="F17" i="243" s="1"/>
  <c r="B18" i="243" s="1"/>
  <c r="F16" i="243"/>
  <c r="D16" i="243"/>
  <c r="D15" i="243"/>
  <c r="F15" i="243" s="1"/>
  <c r="F13" i="243"/>
  <c r="B14" i="243" s="1"/>
  <c r="D13" i="243"/>
  <c r="B8" i="243"/>
  <c r="D8" i="243" s="1"/>
  <c r="F8" i="243" s="1"/>
  <c r="B85" i="242"/>
  <c r="D85" i="242" s="1"/>
  <c r="F85" i="242" s="1"/>
  <c r="B86" i="242" s="1"/>
  <c r="D86" i="242" s="1"/>
  <c r="F86" i="242" s="1"/>
  <c r="B87" i="242" s="1"/>
  <c r="D87" i="242" s="1"/>
  <c r="F87" i="242" s="1"/>
  <c r="B88" i="242" s="1"/>
  <c r="D88" i="242" s="1"/>
  <c r="F88" i="242" s="1"/>
  <c r="B89" i="242" s="1"/>
  <c r="D89" i="242" s="1"/>
  <c r="F89" i="242" s="1"/>
  <c r="B90" i="242" s="1"/>
  <c r="D90" i="242" s="1"/>
  <c r="F90" i="242" s="1"/>
  <c r="B91" i="242" s="1"/>
  <c r="D91" i="242" s="1"/>
  <c r="F91" i="242" s="1"/>
  <c r="B92" i="242" s="1"/>
  <c r="F81" i="242"/>
  <c r="B82" i="242" s="1"/>
  <c r="D82" i="242" s="1"/>
  <c r="F82" i="242" s="1"/>
  <c r="B83" i="242" s="1"/>
  <c r="D83" i="242" s="1"/>
  <c r="F83" i="242" s="1"/>
  <c r="B84" i="242" s="1"/>
  <c r="D84" i="242" s="1"/>
  <c r="F78" i="242"/>
  <c r="B66" i="242"/>
  <c r="D66" i="242" s="1"/>
  <c r="F66" i="242" s="1"/>
  <c r="B67" i="242" s="1"/>
  <c r="D67" i="242" s="1"/>
  <c r="F67" i="242" s="1"/>
  <c r="B68" i="242" s="1"/>
  <c r="D68" i="242" s="1"/>
  <c r="F68" i="242" s="1"/>
  <c r="B69" i="242" s="1"/>
  <c r="D69" i="242" s="1"/>
  <c r="F69" i="242" s="1"/>
  <c r="B70" i="242" s="1"/>
  <c r="D70" i="242" s="1"/>
  <c r="F70" i="242" s="1"/>
  <c r="B71" i="242" s="1"/>
  <c r="D71" i="242" s="1"/>
  <c r="F71" i="242" s="1"/>
  <c r="B72" i="242" s="1"/>
  <c r="D72" i="242" s="1"/>
  <c r="F72" i="242" s="1"/>
  <c r="B73" i="242" s="1"/>
  <c r="D73" i="242" s="1"/>
  <c r="F73" i="242" s="1"/>
  <c r="B74" i="242" s="1"/>
  <c r="D74" i="242" s="1"/>
  <c r="F74" i="242" s="1"/>
  <c r="B75" i="242" s="1"/>
  <c r="D75" i="242" s="1"/>
  <c r="F75" i="242" s="1"/>
  <c r="B76" i="242" s="1"/>
  <c r="D76" i="242" s="1"/>
  <c r="F76" i="242" s="1"/>
  <c r="B77" i="242" s="1"/>
  <c r="D77" i="242" s="1"/>
  <c r="F77" i="242" s="1"/>
  <c r="D65" i="242"/>
  <c r="D64" i="242"/>
  <c r="F64" i="242" s="1"/>
  <c r="F62" i="242"/>
  <c r="B63" i="242" s="1"/>
  <c r="D63" i="242" s="1"/>
  <c r="F63" i="242" s="1"/>
  <c r="F54" i="242"/>
  <c r="B55" i="242" s="1"/>
  <c r="D55" i="242" s="1"/>
  <c r="F55" i="242" s="1"/>
  <c r="B57" i="242" s="1"/>
  <c r="D57" i="242" s="1"/>
  <c r="F57" i="242" s="1"/>
  <c r="B58" i="242" s="1"/>
  <c r="D58" i="242" s="1"/>
  <c r="F58" i="242" s="1"/>
  <c r="B59" i="242" s="1"/>
  <c r="D59" i="242" s="1"/>
  <c r="F59" i="242" s="1"/>
  <c r="B60" i="242" s="1"/>
  <c r="D60" i="242" s="1"/>
  <c r="F60" i="242" s="1"/>
  <c r="B61" i="242" s="1"/>
  <c r="D61" i="242" s="1"/>
  <c r="F61" i="242" s="1"/>
  <c r="B62" i="242" s="1"/>
  <c r="B41" i="242"/>
  <c r="D41" i="242" s="1"/>
  <c r="F41" i="242" s="1"/>
  <c r="F36" i="242"/>
  <c r="B37" i="242" s="1"/>
  <c r="D37" i="242" s="1"/>
  <c r="F37" i="242" s="1"/>
  <c r="F21" i="242"/>
  <c r="B22" i="242" s="1"/>
  <c r="D22" i="242" s="1"/>
  <c r="F22" i="242" s="1"/>
  <c r="B23" i="242" s="1"/>
  <c r="D23" i="242" s="1"/>
  <c r="F23" i="242" s="1"/>
  <c r="B24" i="242" s="1"/>
  <c r="D24" i="242" s="1"/>
  <c r="F24" i="242" s="1"/>
  <c r="B25" i="242" s="1"/>
  <c r="D25" i="242" s="1"/>
  <c r="F25" i="242" s="1"/>
  <c r="B26" i="242" s="1"/>
  <c r="D26" i="242" s="1"/>
  <c r="F26" i="242" s="1"/>
  <c r="F12" i="242"/>
  <c r="B13" i="242" s="1"/>
  <c r="D13" i="242" s="1"/>
  <c r="F13" i="242" s="1"/>
  <c r="F11" i="242"/>
  <c r="B12" i="242" s="1"/>
  <c r="B11" i="242"/>
  <c r="D10" i="242"/>
  <c r="F9" i="242"/>
  <c r="D7" i="242"/>
  <c r="F7" i="242" s="1"/>
  <c r="B8" i="242" s="1"/>
  <c r="D8" i="242" s="1"/>
  <c r="F8" i="242" s="1"/>
  <c r="B9" i="242" s="1"/>
  <c r="D75" i="246"/>
  <c r="F75" i="246" s="1"/>
  <c r="B76" i="246" s="1"/>
  <c r="D76" i="246" s="1"/>
  <c r="D62" i="246"/>
  <c r="F62" i="246" s="1"/>
  <c r="B63" i="246" s="1"/>
  <c r="D63" i="246" s="1"/>
  <c r="F63" i="246" s="1"/>
  <c r="B64" i="246" s="1"/>
  <c r="D64" i="246" s="1"/>
  <c r="F64" i="246" s="1"/>
  <c r="B65" i="246" s="1"/>
  <c r="D65" i="246" s="1"/>
  <c r="F65" i="246" s="1"/>
  <c r="B66" i="246" s="1"/>
  <c r="D66" i="246" s="1"/>
  <c r="F66" i="246" s="1"/>
  <c r="B67" i="246" s="1"/>
  <c r="D67" i="246" s="1"/>
  <c r="F67" i="246" s="1"/>
  <c r="B68" i="246" s="1"/>
  <c r="D68" i="246" s="1"/>
  <c r="F68" i="246" s="1"/>
  <c r="B69" i="246" s="1"/>
  <c r="B58" i="246"/>
  <c r="D58" i="246" s="1"/>
  <c r="F58" i="246" s="1"/>
  <c r="F53" i="246"/>
  <c r="B54" i="246" s="1"/>
  <c r="D54" i="246" s="1"/>
  <c r="F54" i="246" s="1"/>
  <c r="B50" i="246"/>
  <c r="D50" i="246" s="1"/>
  <c r="F50" i="246" s="1"/>
  <c r="B52" i="246" s="1"/>
  <c r="D52" i="246" s="1"/>
  <c r="F52" i="246" s="1"/>
  <c r="B53" i="246" s="1"/>
  <c r="D33" i="246"/>
  <c r="F33" i="246" s="1"/>
  <c r="B34" i="246" s="1"/>
  <c r="D34" i="246" s="1"/>
  <c r="F34" i="246" s="1"/>
  <c r="B35" i="246" s="1"/>
  <c r="D35" i="246" s="1"/>
  <c r="F35" i="246" s="1"/>
  <c r="B36" i="246" s="1"/>
  <c r="D36" i="246" s="1"/>
  <c r="F36" i="246" s="1"/>
  <c r="B37" i="246" s="1"/>
  <c r="D37" i="246" s="1"/>
  <c r="F37" i="246" s="1"/>
  <c r="B38" i="246" s="1"/>
  <c r="D38" i="246" s="1"/>
  <c r="F38" i="246" s="1"/>
  <c r="B40" i="246" s="1"/>
  <c r="D40" i="246" s="1"/>
  <c r="F40" i="246" s="1"/>
  <c r="F29" i="246"/>
  <c r="B30" i="246" s="1"/>
  <c r="D30" i="246" s="1"/>
  <c r="F30" i="246" s="1"/>
  <c r="B32" i="246" s="1"/>
  <c r="D32" i="246" s="1"/>
  <c r="F32" i="246" s="1"/>
  <c r="D9" i="246"/>
  <c r="F9" i="246" s="1"/>
  <c r="B10" i="246" s="1"/>
  <c r="D10" i="246" s="1"/>
  <c r="F10" i="246" s="1"/>
  <c r="B11" i="246" s="1"/>
  <c r="D11" i="246" s="1"/>
  <c r="F11" i="246" s="1"/>
  <c r="B13" i="246" s="1"/>
  <c r="D13" i="246" s="1"/>
  <c r="F13" i="246" s="1"/>
  <c r="B14" i="246" s="1"/>
  <c r="D14" i="246" s="1"/>
  <c r="F14" i="246" s="1"/>
  <c r="B16" i="246" s="1"/>
  <c r="D16" i="246" s="1"/>
  <c r="F16" i="246" s="1"/>
  <c r="B17" i="246" s="1"/>
  <c r="D17" i="246" s="1"/>
  <c r="F17" i="246" s="1"/>
  <c r="B98" i="242" l="1"/>
  <c r="B55" i="246"/>
  <c r="D55" i="246" s="1"/>
  <c r="F55" i="246" s="1"/>
  <c r="B56" i="246"/>
  <c r="D56" i="246" s="1"/>
  <c r="F56" i="246" s="1"/>
  <c r="B57" i="246" s="1"/>
  <c r="D57" i="246" s="1"/>
  <c r="F76" i="246"/>
  <c r="B77" i="246" s="1"/>
  <c r="B67" i="245"/>
  <c r="D67" i="245" s="1"/>
  <c r="F67" i="245" s="1"/>
  <c r="B38" i="243"/>
  <c r="D38" i="243" s="1"/>
  <c r="F38" i="243" s="1"/>
  <c r="B39" i="243" s="1"/>
  <c r="D39" i="243" s="1"/>
  <c r="F39" i="243" s="1"/>
  <c r="F75" i="243"/>
  <c r="F14" i="243"/>
  <c r="D14" i="243"/>
  <c r="D18" i="243"/>
  <c r="F18" i="243"/>
  <c r="B19" i="243" s="1"/>
  <c r="D77" i="246" l="1"/>
  <c r="F77" i="246" s="1"/>
  <c r="B40" i="243"/>
  <c r="B76" i="243"/>
  <c r="D76" i="243" s="1"/>
  <c r="D19" i="243"/>
  <c r="F19" i="243"/>
  <c r="B20" i="243" s="1"/>
  <c r="D20" i="243" s="1"/>
  <c r="F20" i="243" s="1"/>
  <c r="B21" i="243" s="1"/>
  <c r="D21" i="243" s="1"/>
  <c r="F21" i="243" s="1"/>
  <c r="B22" i="243" s="1"/>
  <c r="D22" i="243" s="1"/>
  <c r="F22" i="243" s="1"/>
  <c r="B23" i="243" s="1"/>
  <c r="D23" i="243" s="1"/>
  <c r="F23" i="243" s="1"/>
  <c r="B24" i="243" s="1"/>
  <c r="D24" i="243" s="1"/>
  <c r="F24" i="243" s="1"/>
  <c r="B25" i="243" s="1"/>
  <c r="D25" i="243" s="1"/>
  <c r="F25" i="243" s="1"/>
  <c r="B27" i="243" s="1"/>
  <c r="D27" i="243" s="1"/>
  <c r="F27" i="243" s="1"/>
  <c r="B28" i="243" s="1"/>
  <c r="D28" i="243" s="1"/>
  <c r="F28" i="243" s="1"/>
  <c r="B29" i="243" s="1"/>
  <c r="D29" i="243" s="1"/>
  <c r="F29" i="243" s="1"/>
  <c r="B30" i="243" s="1"/>
  <c r="D30" i="243" s="1"/>
  <c r="F30" i="243" s="1"/>
  <c r="B31" i="243" s="1"/>
  <c r="D31" i="243" s="1"/>
  <c r="F31" i="243" s="1"/>
  <c r="B32" i="243" s="1"/>
  <c r="D32" i="243" s="1"/>
  <c r="F32" i="243" s="1"/>
  <c r="B33" i="243" s="1"/>
  <c r="D33" i="243" s="1"/>
  <c r="F33" i="243" s="1"/>
  <c r="B34" i="243" s="1"/>
  <c r="B78" i="246" l="1"/>
  <c r="D78" i="246" s="1"/>
  <c r="F76" i="243"/>
  <c r="B77" i="243" s="1"/>
  <c r="F98" i="242"/>
  <c r="B100" i="242" s="1"/>
  <c r="B41" i="243"/>
  <c r="F78" i="246" l="1"/>
  <c r="B79" i="246" s="1"/>
  <c r="D79" i="246" s="1"/>
  <c r="F79" i="246" s="1"/>
  <c r="D77" i="243"/>
  <c r="F77" i="243" s="1"/>
  <c r="B78" i="243" s="1"/>
  <c r="D78" i="243" s="1"/>
  <c r="F78" i="243" s="1"/>
  <c r="B79" i="243" s="1"/>
  <c r="D79" i="243" s="1"/>
  <c r="F79" i="243" s="1"/>
  <c r="B80" i="243" s="1"/>
  <c r="D80" i="243" s="1"/>
  <c r="F80" i="243" s="1"/>
  <c r="B81" i="243" s="1"/>
  <c r="D81" i="243" s="1"/>
  <c r="F81" i="243" s="1"/>
  <c r="B82" i="243" s="1"/>
  <c r="D82" i="243" s="1"/>
  <c r="F82" i="243" s="1"/>
  <c r="D100" i="242"/>
  <c r="F100" i="242" s="1"/>
  <c r="B101" i="242" s="1"/>
  <c r="D101" i="242" s="1"/>
  <c r="D41" i="243"/>
  <c r="D42" i="243" s="1"/>
  <c r="F101" i="242" l="1"/>
  <c r="B102" i="242" s="1"/>
  <c r="D102" i="242" s="1"/>
  <c r="F102" i="242" s="1"/>
  <c r="B103" i="242" s="1"/>
  <c r="D103" i="242" s="1"/>
  <c r="F103" i="242" s="1"/>
  <c r="F42" i="243"/>
  <c r="B43" i="243" s="1"/>
  <c r="D43" i="243" l="1"/>
  <c r="F43" i="243" s="1"/>
  <c r="B44" i="243" s="1"/>
  <c r="D44" i="243" s="1"/>
  <c r="F44" i="243" s="1"/>
  <c r="B45" i="243" s="1"/>
  <c r="D45" i="243" s="1"/>
  <c r="F45" i="243" s="1"/>
</calcChain>
</file>

<file path=xl/sharedStrings.xml><?xml version="1.0" encoding="utf-8"?>
<sst xmlns="http://schemas.openxmlformats.org/spreadsheetml/2006/main" count="717" uniqueCount="353">
  <si>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</si>
  <si>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</si>
  <si>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</si>
  <si>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NPX MV."BIG BREEZY" V 2601S/N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</si>
  <si>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</si>
  <si>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</si>
  <si>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</si>
  <si>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</si>
  <si>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</si>
  <si>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</si>
  <si>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 xml:space="preserve">  </t>
  </si>
  <si>
    <t>TAO/2550S</t>
  </si>
  <si>
    <t>P/I NPX line at TAO/port congestion</t>
  </si>
  <si>
    <t>SHA/2550S</t>
  </si>
  <si>
    <t>port congestion</t>
  </si>
  <si>
    <t>NGB/2550S</t>
  </si>
  <si>
    <t>port congestion/will bunker first at XMN after departure NGB</t>
  </si>
  <si>
    <t>MNN/2550N</t>
  </si>
  <si>
    <t>TAO/2551S</t>
  </si>
  <si>
    <t>SHA/2551S</t>
  </si>
  <si>
    <t>port closed from 16th 0257lt to 16th 1400lt due to poor visibility/berth delay due to poor visibility</t>
  </si>
  <si>
    <t>NGB/2551S</t>
  </si>
  <si>
    <t>MNN/2551N</t>
  </si>
  <si>
    <t>TAO/2601S</t>
  </si>
  <si>
    <t>SHA/2601S</t>
  </si>
  <si>
    <t>NGB/2601S</t>
  </si>
  <si>
    <t>MNN/2601N</t>
  </si>
  <si>
    <t>DACHANBAY/2601N</t>
  </si>
  <si>
    <t>P/O NPX line at DA CHAN BAY/port congestion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</si>
  <si>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MV."CA KOBE" V 2604S/N</t>
    </r>
  </si>
  <si>
    <t xml:space="preserve"> </t>
  </si>
  <si>
    <t>NGB/2604S</t>
  </si>
  <si>
    <t>P/I NPX line at NGB/port congestion</t>
  </si>
  <si>
    <t>SHA/2604S</t>
  </si>
  <si>
    <t>port congestion/port closed from 0940/15th to 1815/15th due to big fog</t>
  </si>
  <si>
    <t>MNN/2604N</t>
  </si>
  <si>
    <t>TAO/2605W</t>
  </si>
  <si>
    <t>P/I HHX2 line at TAO</t>
  </si>
  <si>
    <t>SHA/2605W</t>
  </si>
  <si>
    <t>HKG/2605W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</si>
  <si>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MV."JY BONITO" V 2609S/N</t>
    </r>
  </si>
  <si>
    <t>TAO/2609S</t>
  </si>
  <si>
    <t>port congestion/P/I NPX line at TAO</t>
  </si>
  <si>
    <t>SHA/2609S</t>
  </si>
  <si>
    <t>NGB/2609S</t>
  </si>
  <si>
    <t>omit NGB</t>
  </si>
  <si>
    <t>MNN/2609N</t>
  </si>
  <si>
    <t>TAO/2610W</t>
  </si>
  <si>
    <t>P/I HHX2 line at TAO/port congestion/port closed from 0330/25 to … due to poor visibility</t>
  </si>
  <si>
    <t>TAO/2605S</t>
  </si>
  <si>
    <t>P/I NPX line at TAO/port congestion/port closed from 0330/25 to 2325/25 due to poor visibility</t>
  </si>
  <si>
    <t>SHA/2605S</t>
  </si>
  <si>
    <t>NGB/2605S</t>
  </si>
  <si>
    <t>MNN/2605N</t>
  </si>
  <si>
    <t>NGB/2606W</t>
  </si>
  <si>
    <t>P/I HHX2 line at NGB</t>
  </si>
  <si>
    <t>SHA/2606W</t>
  </si>
  <si>
    <t>TAO/2607S</t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</si>
  <si>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MV."OPHELIA(</t>
    </r>
    <r>
      <rPr>
        <sz val="10"/>
        <rFont val="宋体"/>
        <family val="3"/>
        <charset val="134"/>
      </rPr>
      <t>金星奥菲利亚）</t>
    </r>
    <r>
      <rPr>
        <sz val="10"/>
        <rFont val="Verdana"/>
        <family val="2"/>
      </rPr>
      <t>" V 66S/N</t>
    </r>
  </si>
  <si>
    <t>NGB/61S</t>
  </si>
  <si>
    <t>SHA/61S</t>
  </si>
  <si>
    <t>TAO/61S</t>
  </si>
  <si>
    <t>omit TAO</t>
  </si>
  <si>
    <t>MNN/61N</t>
  </si>
  <si>
    <t>TAO/62S</t>
  </si>
  <si>
    <t>SHA/62S</t>
  </si>
  <si>
    <t>NGB/62S</t>
  </si>
  <si>
    <t>MNN/62N</t>
  </si>
  <si>
    <t>TAO/63S</t>
  </si>
  <si>
    <t>SHA/63S</t>
  </si>
  <si>
    <t>NGB/63S</t>
  </si>
  <si>
    <t>MNN/63N</t>
  </si>
  <si>
    <t>TAO/64S</t>
  </si>
  <si>
    <t>pilot suspend from 1755lt to 2130lt/16th due to big wind/inbound&amp;outbound limited from 16th 0800LT to 17th 1230lt due to poor visibility/port congestion</t>
  </si>
  <si>
    <t>SHA/64S</t>
  </si>
  <si>
    <t>NGB/64S</t>
  </si>
  <si>
    <t>MNN/64N</t>
  </si>
  <si>
    <t>TAO/65S</t>
  </si>
  <si>
    <t>SHA/65S</t>
  </si>
  <si>
    <t>NGB/65S</t>
  </si>
  <si>
    <t>MNN/65N</t>
  </si>
  <si>
    <t>TAO/66S</t>
  </si>
  <si>
    <t>SHA/66S</t>
  </si>
  <si>
    <t>NGB/66S</t>
  </si>
  <si>
    <t>MNN/66N</t>
  </si>
  <si>
    <t>SHK/66N</t>
  </si>
  <si>
    <t>P/O NPX line at SHK</t>
  </si>
  <si>
    <t>P/I NPX line at NGB</t>
  </si>
  <si>
    <t>TAO/67S</t>
  </si>
  <si>
    <t>SHA/67S</t>
  </si>
  <si>
    <t>NGB/67S</t>
  </si>
  <si>
    <t>MNN/67N</t>
  </si>
  <si>
    <t>TAO/68S</t>
  </si>
  <si>
    <t>SHA/68S</t>
  </si>
  <si>
    <t>NGB/68S</t>
  </si>
  <si>
    <t>MNN/68N</t>
  </si>
  <si>
    <t>P/O NPX line at MNN</t>
  </si>
  <si>
    <t>TAO/81S</t>
  </si>
  <si>
    <t>P/I NPX line at TAO</t>
  </si>
  <si>
    <t>SHA/81S</t>
  </si>
  <si>
    <t>NGB/81S</t>
  </si>
  <si>
    <t>MNN/81N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</si>
  <si>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MV."CA OSAKA" V 2527S/N</t>
    </r>
  </si>
  <si>
    <t>TAO/2527S</t>
  </si>
  <si>
    <t>P/I NPX2 line at TAO/port congestion</t>
  </si>
  <si>
    <t>RIZHAO/2527S</t>
  </si>
  <si>
    <t>OMIT RZH</t>
  </si>
  <si>
    <t>SHA/2527S</t>
  </si>
  <si>
    <t>will bunker first at BAOSHAN NORTH ANCHORAGE after departure SHA</t>
  </si>
  <si>
    <t>MNS/2527N</t>
  </si>
  <si>
    <t>port congestion/port closed from 1900/24th to 1900/25th</t>
  </si>
  <si>
    <t>XMN/2528W</t>
  </si>
  <si>
    <t>P/I BHX line at XMN/delay arrival due to bad weather/port congestion</t>
  </si>
  <si>
    <t>TAO/2552S</t>
  </si>
  <si>
    <t>RIZHAO/2552S</t>
  </si>
  <si>
    <t>SHA/2552S</t>
  </si>
  <si>
    <t>XMN/2552S</t>
  </si>
  <si>
    <t>add call XMN</t>
  </si>
  <si>
    <t>MNS/2552N</t>
  </si>
  <si>
    <t>RIZHAO/2601S</t>
  </si>
  <si>
    <t>delay arrival due to bad weather</t>
  </si>
  <si>
    <t>call QQCTU terminal/port congestion/Ships with a freeboard of less than 5 meters are limited pilot service from 25th 1230LT to 26th 0851LT due to large swell</t>
  </si>
  <si>
    <t>XMN/2601S</t>
  </si>
  <si>
    <t>MNS/2601N</t>
  </si>
  <si>
    <t>port congestion/delay departure due to slowing cargo operations</t>
  </si>
  <si>
    <t>TAO/2602S</t>
  </si>
  <si>
    <t>RIZHAO/2602S</t>
  </si>
  <si>
    <t>SHA/2602S</t>
  </si>
  <si>
    <t>XMN/2602S</t>
  </si>
  <si>
    <t>omit XMN</t>
  </si>
  <si>
    <t>MNS/2602N</t>
  </si>
  <si>
    <t>RIZHAO/2603S</t>
  </si>
  <si>
    <t>drop anchor from 10th 0235LT to 10th 1500LT to shelter rough sea/delay arrive due to bad weather</t>
  </si>
  <si>
    <t>TAO/2603S</t>
  </si>
  <si>
    <t>SHA/2603S</t>
  </si>
  <si>
    <t>XMN/2603S</t>
  </si>
  <si>
    <t>MNS/2603N</t>
  </si>
  <si>
    <t>RIZHAO/2605S</t>
  </si>
  <si>
    <t>port closed from 1st 1720 due to poor visibility/port closed from 30th 0300-1500 due to poor visibility/port congestion</t>
  </si>
  <si>
    <t>XMN/2605S</t>
  </si>
  <si>
    <t>MNS/2605N</t>
  </si>
  <si>
    <t>TAO/2606S</t>
  </si>
  <si>
    <t>RZH/2606S</t>
  </si>
  <si>
    <t>SHA/2606S</t>
  </si>
  <si>
    <t>XMN/2606S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</si>
  <si>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MV."UGL SHENZHEN" V 2605S/N</t>
    </r>
  </si>
  <si>
    <t>port congestion/call QQCTU</t>
  </si>
  <si>
    <t>SHA/2607S</t>
  </si>
  <si>
    <t>XMN/2607S</t>
  </si>
  <si>
    <t>MNS/2607N</t>
  </si>
  <si>
    <t>will change name and flag at HKG after departure MNS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</si>
  <si>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MV."CUL HUMEN" V 2611S/N</t>
    </r>
  </si>
  <si>
    <t>TAO/2611S</t>
  </si>
  <si>
    <t>port congestion/change to call QQCTU</t>
  </si>
  <si>
    <t>SHA/2611S</t>
  </si>
  <si>
    <t>XMN/2611S</t>
  </si>
  <si>
    <t>MNS/2611N</t>
  </si>
  <si>
    <t>TAO/2611N</t>
  </si>
  <si>
    <t>P/O NPX2 line at TAO/call DA GANG terminal</t>
  </si>
  <si>
    <t>TAO/2613S</t>
  </si>
  <si>
    <t>call DA GANG terminal</t>
  </si>
  <si>
    <t>SHA/2613S</t>
  </si>
  <si>
    <t>XMN/2613S</t>
  </si>
  <si>
    <t>MNS/2613N</t>
  </si>
  <si>
    <t>SVP MV."HONG YONG LAN TIAN" V 2603S/N</t>
  </si>
  <si>
    <t>SHK/2543S</t>
  </si>
  <si>
    <t>P/I SVP line at SHK/port congestion</t>
  </si>
  <si>
    <t>NSA/2543S</t>
  </si>
  <si>
    <t>omit NSA</t>
  </si>
  <si>
    <t>XMN/2543S</t>
  </si>
  <si>
    <t>MNN/2543N</t>
  </si>
  <si>
    <t>port congestion/delay arrive due to typhoon</t>
  </si>
  <si>
    <t>XMN/2544S</t>
  </si>
  <si>
    <t>SHK/2544S</t>
  </si>
  <si>
    <t>NSA/2544S</t>
  </si>
  <si>
    <t>will bunker first at HKG anchorage after departure NSA</t>
  </si>
  <si>
    <t>MMN/2544N</t>
  </si>
  <si>
    <t>XMN/2545S</t>
  </si>
  <si>
    <t>SHK/2545S</t>
  </si>
  <si>
    <t>NSA/2545S</t>
  </si>
  <si>
    <t>MMN/2545N</t>
  </si>
  <si>
    <t>XMN/2546S</t>
  </si>
  <si>
    <t>port congestion/berth delay due to previous vessel departure delay</t>
  </si>
  <si>
    <t>SHK/2546S</t>
  </si>
  <si>
    <t>NSA/2546S</t>
  </si>
  <si>
    <t>port congestion/will bunker first at HKG anchorage after departure NSA</t>
  </si>
  <si>
    <t>MMN/2546N</t>
  </si>
  <si>
    <t>XMN/2547S</t>
  </si>
  <si>
    <t>SHK/2547S</t>
  </si>
  <si>
    <t>NSA/2547S</t>
  </si>
  <si>
    <t>port congestion/will anchor from 3rd 1230lt to 3rd 2100lt due to bad weather</t>
  </si>
  <si>
    <t>MMN/2547N</t>
  </si>
  <si>
    <t>port congestion/delay arrive due to bad weather</t>
  </si>
  <si>
    <t>XMN/2548S</t>
  </si>
  <si>
    <t>delay arrive due to bad weather/port congestion</t>
  </si>
  <si>
    <t>SHK/2548S</t>
  </si>
  <si>
    <t>NSA/2548S</t>
  </si>
  <si>
    <t>MMN/2548N</t>
  </si>
  <si>
    <t>port congestion/delay arrival due to bad weather</t>
  </si>
  <si>
    <t>XMN/2549S</t>
  </si>
  <si>
    <t>SHK/2549S</t>
  </si>
  <si>
    <t>port congestion/delay departure due to oil spill cleanup</t>
  </si>
  <si>
    <t>NSA/2549S</t>
  </si>
  <si>
    <t>MMN/2549N</t>
  </si>
  <si>
    <t>port congestion/will bunker first at HKG anchorage after departure MNN</t>
  </si>
  <si>
    <t>SHK/2603S</t>
  </si>
  <si>
    <t>NSA/2603S</t>
  </si>
  <si>
    <t>call NCT terminal/port congestion</t>
  </si>
  <si>
    <t>MMN/2603N</t>
  </si>
  <si>
    <t>XMN/2603N</t>
  </si>
  <si>
    <t>P/O SVP line at XMN</t>
  </si>
  <si>
    <t>SVP MV."CA MANILA" V 2605S/N</t>
  </si>
  <si>
    <t>SAD/2605S</t>
  </si>
  <si>
    <t>P/I SVP line at SAD</t>
  </si>
  <si>
    <t>SHK/2605S</t>
  </si>
  <si>
    <t>NSA/2605S</t>
  </si>
  <si>
    <t>call NCT terminal</t>
  </si>
  <si>
    <t xml:space="preserve">MNN/2605N </t>
  </si>
  <si>
    <t>NSA/2606S</t>
  </si>
  <si>
    <t>P/I BTX line at NSA</t>
  </si>
  <si>
    <t>NGB/2610S</t>
  </si>
  <si>
    <t>port congestion/P/I SVP line at NGB/add call NGB</t>
  </si>
  <si>
    <t>XMN/2610S</t>
  </si>
  <si>
    <t>SHK/2610S</t>
  </si>
  <si>
    <t>NSA/2610S</t>
  </si>
  <si>
    <t>MNN/2610N</t>
  </si>
  <si>
    <t>SHK/2611S</t>
  </si>
  <si>
    <t>OMIT SHK</t>
  </si>
  <si>
    <t>NSA/2611S</t>
  </si>
  <si>
    <t>MNN/2611N</t>
  </si>
  <si>
    <t>SHK/2612S</t>
  </si>
  <si>
    <t>P/I SVP2 line at SHK</t>
  </si>
  <si>
    <t>NSA/2612S</t>
  </si>
  <si>
    <t>P/I SVP line at NSA</t>
  </si>
  <si>
    <t>XMN/2612S</t>
  </si>
  <si>
    <t>MNN/2612N</t>
  </si>
  <si>
    <t>MNS/2612N</t>
  </si>
  <si>
    <t>XMN/2612N</t>
  </si>
  <si>
    <t>NGB/2612N</t>
  </si>
  <si>
    <t>SVP2 MV."LI DA WANG" V 2548S/N</t>
  </si>
  <si>
    <t xml:space="preserve">MNS/2547N </t>
  </si>
  <si>
    <t>will bunker first at HKG anchorage after departure SHK/berth delay due to previous vessel departure late</t>
  </si>
  <si>
    <t xml:space="preserve">MNS/2548N </t>
  </si>
  <si>
    <t>port closed from 1900/24th to 1900/25th/port congestion/delay departure due to the delay of operation</t>
  </si>
  <si>
    <t>omit SHK</t>
  </si>
  <si>
    <t>port congestion/will bunker first at HKG after departure NSA</t>
  </si>
  <si>
    <t>MNS/2549S</t>
  </si>
  <si>
    <t>P/O SVP2 line at MNS/port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</si>
  <si>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2601S/N</t>
    </r>
  </si>
  <si>
    <t>SHK/2601S</t>
  </si>
  <si>
    <t>NSA/2601S</t>
  </si>
  <si>
    <t>P/I SVP2 line at NSA/delay arrival due to big wind and waves</t>
  </si>
  <si>
    <t>SHA/2602W</t>
  </si>
  <si>
    <t>P/I HHX1 line at SHA</t>
  </si>
  <si>
    <t>NGB/2602W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</si>
  <si>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2601S/N</t>
    </r>
  </si>
  <si>
    <t>QZH/2551S</t>
  </si>
  <si>
    <t>add call QZH/P/I SVP2 line at QZH</t>
  </si>
  <si>
    <t>NSA/2551S</t>
  </si>
  <si>
    <t>SHK/2551S</t>
  </si>
  <si>
    <t>XMN/2551S</t>
  </si>
  <si>
    <t>MNS/2551N</t>
  </si>
  <si>
    <t>SHK/2602S</t>
  </si>
  <si>
    <t>NSA/2602S</t>
  </si>
  <si>
    <t>NGB/2604W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</si>
  <si>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2605S/N</t>
    </r>
  </si>
  <si>
    <t>QINZHOU/2604S</t>
  </si>
  <si>
    <t>P/I SVP2 line at QINZHOU</t>
  </si>
  <si>
    <t>NSA/2604S</t>
  </si>
  <si>
    <t>SHK/2604S</t>
  </si>
  <si>
    <t>XMN/2604S</t>
  </si>
  <si>
    <t>OMIT XMN</t>
  </si>
  <si>
    <t>MNS/2604N</t>
  </si>
  <si>
    <t>port congestion/berth delay due to slowing cargo operations</t>
  </si>
  <si>
    <t>add call MNN/port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</si>
  <si>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2610S/N</t>
    </r>
  </si>
  <si>
    <t>SHK/2609S</t>
  </si>
  <si>
    <t>NSA/2609S</t>
  </si>
  <si>
    <t>P/I SVP2 line at NSA</t>
  </si>
  <si>
    <t>XMN/2609S</t>
  </si>
  <si>
    <t>MMS/2609N</t>
  </si>
  <si>
    <t>port congestion/berth delay due to previous vessel delay</t>
  </si>
  <si>
    <t>MMS/2610N</t>
  </si>
  <si>
    <t>SHK/2614S</t>
  </si>
  <si>
    <t>P/I BTX2 line at SHK/berth will not be arranged earlier than 4th 1900LT</t>
  </si>
  <si>
    <t>NSA/2614S</t>
  </si>
  <si>
    <r>
      <rPr>
        <sz val="11"/>
        <rFont val="Verdana"/>
        <family val="2"/>
      </rPr>
      <t xml:space="preserve">BHX </t>
    </r>
    <r>
      <rPr>
        <sz val="10"/>
        <rFont val="Verdana"/>
        <family val="2"/>
      </rPr>
      <t xml:space="preserve"> MV."CA OSAKA" V 2528W/E</t>
    </r>
  </si>
  <si>
    <t>HKG/2528W</t>
  </si>
  <si>
    <t>add call HKG</t>
  </si>
  <si>
    <t>SHK/2528W</t>
  </si>
  <si>
    <t>NSA/2528W</t>
  </si>
  <si>
    <t>DAD/2528E</t>
  </si>
  <si>
    <t>add call DAD/port congestion</t>
  </si>
  <si>
    <t>SGN/2528E</t>
  </si>
  <si>
    <t>call SP-ITC/port congestion</t>
  </si>
  <si>
    <t>MNS/2606N</t>
    <phoneticPr fontId="42" type="noConversion"/>
  </si>
  <si>
    <t>P/I SVP2 line at NSA</t>
    <phoneticPr fontId="42" type="noConversion"/>
  </si>
  <si>
    <t>berth delay due to mechanical failure</t>
    <phoneticPr fontId="42" type="noConversion"/>
  </si>
  <si>
    <t>port congestion/will bunker first at HKG anchorage after departure MNN</t>
    <phoneticPr fontId="42" type="noConversion"/>
  </si>
  <si>
    <t>TAO/2617S</t>
    <phoneticPr fontId="42" type="noConversion"/>
  </si>
  <si>
    <t>SHA/2617S</t>
    <phoneticPr fontId="42" type="noConversion"/>
  </si>
  <si>
    <t>RZH/2607S</t>
    <phoneticPr fontId="42" type="noConversion"/>
  </si>
  <si>
    <t>XMN/2617S</t>
    <phoneticPr fontId="42" type="noConversion"/>
  </si>
  <si>
    <r>
      <t xml:space="preserve">NPX </t>
    </r>
    <r>
      <rPr>
        <sz val="10"/>
        <rFont val="Verdana"/>
        <family val="2"/>
      </rPr>
      <t xml:space="preserve"> MV."KANWAY FORTUNE" V 81S/N</t>
    </r>
    <phoneticPr fontId="42" type="noConversion"/>
  </si>
  <si>
    <t>port congestion</t>
    <phoneticPr fontId="42" type="noConversion"/>
  </si>
  <si>
    <t>P/I NPX line at TAO/port congestion</t>
    <phoneticPr fontId="42" type="noConversion"/>
  </si>
  <si>
    <t>NGB/2617S</t>
    <phoneticPr fontId="42" type="noConversion"/>
  </si>
  <si>
    <t>MNN/2617N</t>
    <phoneticPr fontId="42" type="noConversion"/>
  </si>
  <si>
    <r>
      <t xml:space="preserve">SVP </t>
    </r>
    <r>
      <rPr>
        <sz val="10"/>
        <rFont val="Verdana"/>
        <family val="2"/>
      </rPr>
      <t xml:space="preserve"> MV."ASL HAIPHONG" V 2612S/N</t>
    </r>
    <phoneticPr fontId="42" type="noConversion"/>
  </si>
  <si>
    <t>SVP MV."FENG XIN DA 29" V 2617S/N</t>
    <phoneticPr fontId="42" type="noConversion"/>
  </si>
  <si>
    <t>P/O SVP line at NGB</t>
    <phoneticPr fontId="42" type="noConversion"/>
  </si>
  <si>
    <t>P/I SVP line at NGB</t>
    <phoneticPr fontId="42" type="noConversion"/>
  </si>
  <si>
    <r>
      <t xml:space="preserve">NPX2 </t>
    </r>
    <r>
      <rPr>
        <sz val="10"/>
        <rFont val="Verdana"/>
        <family val="2"/>
      </rPr>
      <t xml:space="preserve"> MV."CHANG SHENG JI 7" V 2613S/N</t>
    </r>
    <phoneticPr fontId="42" type="noConversion"/>
  </si>
  <si>
    <r>
      <t xml:space="preserve">NPX2 </t>
    </r>
    <r>
      <rPr>
        <sz val="10"/>
        <rFont val="Verdana"/>
        <family val="2"/>
      </rPr>
      <t xml:space="preserve"> MV."XIAN FENG JU HE" V 2606S/N</t>
    </r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</si>
  <si>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68S/N</t>
    </r>
    <phoneticPr fontId="42" type="noConversion"/>
  </si>
  <si>
    <t>NSA/2613S</t>
    <phoneticPr fontId="42" type="noConversion"/>
  </si>
  <si>
    <t>XMN/2613S</t>
    <phoneticPr fontId="42" type="noConversion"/>
  </si>
  <si>
    <t>delay arrival due to big waves/port congestion/port closed from 10th 0610LT to 10th 1115LT due to poor visibility</t>
    <phoneticPr fontId="42" type="noConversion"/>
  </si>
  <si>
    <t>port closed from 18th 1620LT to 19th 1110LT due to poor visibility/port congestion</t>
    <phoneticPr fontId="42" type="noConversion"/>
  </si>
  <si>
    <t>SHA/2614S</t>
    <phoneticPr fontId="42" type="noConversion"/>
  </si>
  <si>
    <t>NGB/2614S</t>
    <phoneticPr fontId="42" type="noConversion"/>
  </si>
  <si>
    <t>OMIT NGB</t>
    <phoneticPr fontId="42" type="noConversion"/>
  </si>
  <si>
    <t>MNN/2614N</t>
    <phoneticPr fontId="42" type="noConversion"/>
  </si>
  <si>
    <t>TAO/2614S</t>
    <phoneticPr fontId="42" type="noConversion"/>
  </si>
  <si>
    <t>NPX MV."HAN HUA JU LI" V 2614S/N</t>
    <phoneticPr fontId="42" type="noConversion"/>
  </si>
  <si>
    <t>MNS/2617N</t>
    <phoneticPr fontId="42" type="noConversion"/>
  </si>
  <si>
    <t>SVP MV."HONG YONG LAN TIAN" V 2610S/N</t>
    <phoneticPr fontId="42" type="noConversion"/>
  </si>
  <si>
    <t>NPX MV."CA SAIGON" V 2605S/N</t>
    <phoneticPr fontId="42" type="noConversion"/>
  </si>
  <si>
    <t>SHK/2613S</t>
    <phoneticPr fontId="42" type="noConversion"/>
  </si>
  <si>
    <t>SHK/2619S</t>
    <phoneticPr fontId="42" type="noConversion"/>
  </si>
  <si>
    <t>NSA/2619S</t>
    <phoneticPr fontId="42" type="noConversion"/>
  </si>
  <si>
    <t>XMN/2619S</t>
    <phoneticPr fontId="42" type="noConversion"/>
  </si>
  <si>
    <t>MNS/2619N</t>
    <phoneticPr fontId="42" type="noConversion"/>
  </si>
  <si>
    <t>SVP2 MV."STRAITS CITY" V 2619S/N</t>
    <phoneticPr fontId="42" type="noConversion"/>
  </si>
  <si>
    <t>P/I SVP2 line at SHK</t>
    <phoneticPr fontId="42" type="noConversion"/>
  </si>
  <si>
    <t>TAO/82S</t>
    <phoneticPr fontId="42" type="noConversion"/>
  </si>
  <si>
    <t>SHA/82S</t>
    <phoneticPr fontId="42" type="noConversion"/>
  </si>
  <si>
    <t>NGB/82S</t>
    <phoneticPr fontId="42" type="noConversion"/>
  </si>
  <si>
    <t>MNN/82N</t>
    <phoneticPr fontId="42" type="noConversion"/>
  </si>
  <si>
    <t>TAO/82N</t>
    <phoneticPr fontId="42" type="noConversion"/>
  </si>
  <si>
    <t>P/O NPX line at TAO</t>
    <phoneticPr fontId="42" type="noConversion"/>
  </si>
  <si>
    <t>P/I SVP line at XMN</t>
    <phoneticPr fontId="42" type="noConversion"/>
  </si>
  <si>
    <t>SHA/2615S</t>
    <phoneticPr fontId="42" type="noConversion"/>
  </si>
  <si>
    <t>TAO/2607S</t>
    <phoneticPr fontId="42" type="noConversion"/>
  </si>
  <si>
    <t>NGB/2615S</t>
    <phoneticPr fontId="42" type="noConversion"/>
  </si>
  <si>
    <t>TAO/2618S</t>
    <phoneticPr fontId="42" type="noConversion"/>
  </si>
  <si>
    <t>SHA/2618S</t>
    <phoneticPr fontId="42" type="noConversion"/>
  </si>
  <si>
    <t>P/I NPX line at TAO</t>
    <phoneticPr fontId="42" type="noConversion"/>
  </si>
  <si>
    <t>OMIT XMN</t>
    <phoneticPr fontId="42" type="noConversion"/>
  </si>
  <si>
    <t>SHK/2620S</t>
    <phoneticPr fontId="42" type="noConversion"/>
  </si>
  <si>
    <t>TAO/2619S</t>
    <phoneticPr fontId="42" type="noConversion"/>
  </si>
  <si>
    <t>SVP2 MV."HONG YONG LAN TIAN" V 2612S/N</t>
    <phoneticPr fontId="42" type="noConversion"/>
  </si>
  <si>
    <t>SHA/2607S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</si>
</sst>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3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rgb="FFFF0000"/>
      <name val="Verdana"/>
      <family val="2"/>
    </font>
    <font>
      <sz val="10"/>
      <color indexed="10"/>
      <name val="Verdana"/>
      <family val="2"/>
    </font>
    <font>
      <sz val="10"/>
      <color theme="1"/>
      <name val="Verdana"/>
      <family val="2"/>
    </font>
    <font>
      <sz val="10"/>
      <color rgb="FF92D050"/>
      <name val="Verdana"/>
      <family val="2"/>
    </font>
    <font>
      <sz val="10"/>
      <color rgb="FFFF0000"/>
      <name val="宋体"/>
      <family val="3"/>
      <charset val="134"/>
    </font>
    <font>
      <sz val="10"/>
      <color theme="9" tint="-0.249977111117893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1" fillId="0" borderId="0" applyFont="0" applyFill="0" applyBorder="0" applyAlignment="0" applyProtection="0">
      <alignment vertical="center"/>
    </xf>
    <xf numFmtId="176" fontId="17" fillId="8" borderId="0" applyNumberFormat="0" applyBorder="0" applyAlignment="0" applyProtection="0">
      <alignment vertical="center"/>
    </xf>
    <xf numFmtId="176" fontId="17" fillId="9" borderId="0" applyNumberFormat="0" applyBorder="0" applyAlignment="0" applyProtection="0">
      <alignment vertical="center"/>
    </xf>
    <xf numFmtId="176" fontId="17" fillId="10" borderId="0" applyNumberFormat="0" applyBorder="0" applyAlignment="0" applyProtection="0">
      <alignment vertical="center"/>
    </xf>
    <xf numFmtId="176" fontId="17" fillId="11" borderId="0" applyNumberFormat="0" applyBorder="0" applyAlignment="0" applyProtection="0">
      <alignment vertical="center"/>
    </xf>
    <xf numFmtId="176" fontId="17" fillId="12" borderId="0" applyNumberFormat="0" applyBorder="0" applyAlignment="0" applyProtection="0">
      <alignment vertical="center"/>
    </xf>
    <xf numFmtId="176" fontId="17" fillId="13" borderId="0" applyNumberFormat="0" applyBorder="0" applyAlignment="0" applyProtection="0">
      <alignment vertical="center"/>
    </xf>
    <xf numFmtId="176" fontId="17" fillId="14" borderId="0" applyNumberFormat="0" applyBorder="0" applyAlignment="0" applyProtection="0">
      <alignment vertical="center"/>
    </xf>
    <xf numFmtId="176" fontId="17" fillId="15" borderId="0" applyNumberFormat="0" applyBorder="0" applyAlignment="0" applyProtection="0">
      <alignment vertical="center"/>
    </xf>
    <xf numFmtId="176" fontId="17" fillId="16" borderId="0" applyNumberFormat="0" applyBorder="0" applyAlignment="0" applyProtection="0">
      <alignment vertical="center"/>
    </xf>
    <xf numFmtId="176" fontId="17" fillId="17" borderId="0" applyNumberFormat="0" applyBorder="0" applyAlignment="0" applyProtection="0">
      <alignment vertical="center"/>
    </xf>
    <xf numFmtId="176" fontId="18" fillId="18" borderId="0" applyNumberFormat="0" applyBorder="0" applyAlignment="0" applyProtection="0">
      <alignment vertical="center"/>
    </xf>
    <xf numFmtId="176" fontId="18" fillId="15" borderId="0" applyNumberFormat="0" applyBorder="0" applyAlignment="0" applyProtection="0">
      <alignment vertical="center"/>
    </xf>
    <xf numFmtId="176" fontId="18" fillId="16" borderId="0" applyNumberFormat="0" applyBorder="0" applyAlignment="0" applyProtection="0">
      <alignment vertical="center"/>
    </xf>
    <xf numFmtId="176" fontId="18" fillId="19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18" fillId="21" borderId="0" applyNumberFormat="0" applyBorder="0" applyAlignment="0" applyProtection="0">
      <alignment vertical="center"/>
    </xf>
    <xf numFmtId="176" fontId="19" fillId="0" borderId="0"/>
    <xf numFmtId="9" fontId="41" fillId="0" borderId="0" applyFont="0" applyFill="0" applyBorder="0" applyAlignment="0" applyProtection="0">
      <alignment vertical="center"/>
    </xf>
    <xf numFmtId="176" fontId="20" fillId="0" borderId="7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3" fillId="0" borderId="0" applyNumberFormat="0" applyFill="0" applyBorder="0" applyAlignment="0" applyProtection="0">
      <alignment vertical="center"/>
    </xf>
    <xf numFmtId="176" fontId="24" fillId="9" borderId="0" applyNumberFormat="0" applyBorder="0" applyAlignment="0" applyProtection="0">
      <alignment vertical="center"/>
    </xf>
    <xf numFmtId="176" fontId="41" fillId="0" borderId="0">
      <alignment vertical="center"/>
    </xf>
    <xf numFmtId="176" fontId="41" fillId="0" borderId="0"/>
    <xf numFmtId="176" fontId="16" fillId="0" borderId="0">
      <alignment vertical="center"/>
    </xf>
    <xf numFmtId="176" fontId="25" fillId="0" borderId="0" applyNumberFormat="0" applyFill="0" applyBorder="0" applyAlignment="0" applyProtection="0">
      <alignment vertical="top"/>
      <protection locked="0"/>
    </xf>
    <xf numFmtId="176" fontId="26" fillId="10" borderId="0" applyNumberFormat="0" applyBorder="0" applyAlignment="0" applyProtection="0">
      <alignment vertical="center"/>
    </xf>
    <xf numFmtId="176" fontId="27" fillId="0" borderId="10" applyNumberFormat="0" applyFill="0" applyAlignment="0" applyProtection="0">
      <alignment vertical="center"/>
    </xf>
    <xf numFmtId="176" fontId="28" fillId="3" borderId="11" applyNumberFormat="0" applyAlignment="0" applyProtection="0">
      <alignment vertical="center"/>
    </xf>
    <xf numFmtId="176" fontId="29" fillId="22" borderId="12" applyNumberFormat="0" applyAlignment="0" applyProtection="0">
      <alignment vertical="center"/>
    </xf>
    <xf numFmtId="176" fontId="30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2" fillId="0" borderId="13" applyNumberFormat="0" applyFill="0" applyAlignment="0" applyProtection="0">
      <alignment vertical="center"/>
    </xf>
    <xf numFmtId="176" fontId="18" fillId="23" borderId="0" applyNumberFormat="0" applyBorder="0" applyAlignment="0" applyProtection="0">
      <alignment vertical="center"/>
    </xf>
    <xf numFmtId="176" fontId="18" fillId="24" borderId="0" applyNumberFormat="0" applyBorder="0" applyAlignment="0" applyProtection="0">
      <alignment vertical="center"/>
    </xf>
    <xf numFmtId="176" fontId="18" fillId="25" borderId="0" applyNumberFormat="0" applyBorder="0" applyAlignment="0" applyProtection="0">
      <alignment vertical="center"/>
    </xf>
    <xf numFmtId="176" fontId="18" fillId="26" borderId="0" applyNumberFormat="0" applyBorder="0" applyAlignment="0" applyProtection="0">
      <alignment vertical="center"/>
    </xf>
    <xf numFmtId="176" fontId="33" fillId="27" borderId="0" applyNumberFormat="0" applyBorder="0" applyAlignment="0" applyProtection="0">
      <alignment vertical="center"/>
    </xf>
    <xf numFmtId="176" fontId="34" fillId="3" borderId="14" applyNumberFormat="0" applyAlignment="0" applyProtection="0">
      <alignment vertical="center"/>
    </xf>
    <xf numFmtId="176" fontId="35" fillId="13" borderId="11" applyNumberFormat="0" applyAlignment="0" applyProtection="0">
      <alignment vertical="center"/>
    </xf>
    <xf numFmtId="176" fontId="36" fillId="0" borderId="0"/>
    <xf numFmtId="176" fontId="37" fillId="0" borderId="0">
      <alignment vertical="center"/>
    </xf>
    <xf numFmtId="176" fontId="38" fillId="0" borderId="0">
      <alignment vertical="center"/>
    </xf>
    <xf numFmtId="176" fontId="39" fillId="0" borderId="0">
      <alignment vertical="center"/>
    </xf>
    <xf numFmtId="176" fontId="37" fillId="0" borderId="0"/>
    <xf numFmtId="176" fontId="41" fillId="28" borderId="15" applyNumberFormat="0" applyFont="0" applyAlignment="0" applyProtection="0">
      <alignment vertical="center"/>
    </xf>
  </cellStyleXfs>
  <cellXfs count="101">
    <xf numFmtId="176" fontId="0" fillId="0" borderId="0" xfId="0"/>
    <xf numFmtId="176" fontId="41" fillId="0" borderId="0" xfId="27"/>
    <xf numFmtId="176" fontId="41" fillId="0" borderId="0" xfId="27" applyAlignment="1">
      <alignment vertical="center"/>
    </xf>
    <xf numFmtId="14" fontId="6" fillId="2" borderId="1" xfId="27" applyNumberFormat="1" applyFont="1" applyFill="1" applyBorder="1" applyAlignment="1">
      <alignment wrapText="1"/>
    </xf>
    <xf numFmtId="176" fontId="1" fillId="0" borderId="1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2" xfId="27" applyFont="1" applyFill="1" applyBorder="1" applyAlignment="1">
      <alignment wrapText="1"/>
    </xf>
    <xf numFmtId="176" fontId="9" fillId="3" borderId="2" xfId="27" applyFont="1" applyFill="1" applyBorder="1" applyAlignment="1">
      <alignment wrapText="1"/>
    </xf>
    <xf numFmtId="14" fontId="1" fillId="0" borderId="2" xfId="0" applyNumberFormat="1" applyFont="1" applyBorder="1" applyAlignment="1">
      <alignment horizontal="center" wrapText="1"/>
    </xf>
    <xf numFmtId="20" fontId="1" fillId="4" borderId="2" xfId="27" applyNumberFormat="1" applyFont="1" applyFill="1" applyBorder="1" applyAlignment="1">
      <alignment horizontal="center" wrapText="1"/>
    </xf>
    <xf numFmtId="14" fontId="1" fillId="4" borderId="2" xfId="0" applyNumberFormat="1" applyFont="1" applyFill="1" applyBorder="1" applyAlignment="1">
      <alignment horizontal="center" wrapText="1"/>
    </xf>
    <xf numFmtId="20" fontId="1" fillId="0" borderId="2" xfId="0" applyNumberFormat="1" applyFont="1" applyBorder="1" applyAlignment="1">
      <alignment horizontal="center" wrapText="1"/>
    </xf>
    <xf numFmtId="14" fontId="10" fillId="5" borderId="2" xfId="27" applyNumberFormat="1" applyFont="1" applyFill="1" applyBorder="1" applyAlignment="1">
      <alignment horizontal="center" wrapText="1"/>
    </xf>
    <xf numFmtId="176" fontId="41" fillId="0" borderId="2" xfId="27" applyBorder="1"/>
    <xf numFmtId="176" fontId="1" fillId="6" borderId="2" xfId="27" applyFont="1" applyFill="1" applyBorder="1" applyAlignment="1">
      <alignment wrapText="1"/>
    </xf>
    <xf numFmtId="9" fontId="1" fillId="0" borderId="2" xfId="19" applyFont="1" applyBorder="1" applyAlignment="1">
      <alignment wrapText="1"/>
    </xf>
    <xf numFmtId="9" fontId="1" fillId="6" borderId="2" xfId="19" applyFont="1" applyFill="1" applyBorder="1" applyAlignment="1">
      <alignment wrapText="1"/>
    </xf>
    <xf numFmtId="14" fontId="1" fillId="0" borderId="2" xfId="27" applyNumberFormat="1" applyFont="1" applyBorder="1" applyAlignment="1">
      <alignment horizontal="center" wrapText="1"/>
    </xf>
    <xf numFmtId="20" fontId="1" fillId="7" borderId="2" xfId="27" applyNumberFormat="1" applyFont="1" applyFill="1" applyBorder="1" applyAlignment="1">
      <alignment horizontal="center" wrapText="1"/>
    </xf>
    <xf numFmtId="14" fontId="1" fillId="6" borderId="2" xfId="27" applyNumberFormat="1" applyFont="1" applyFill="1" applyBorder="1" applyAlignment="1">
      <alignment horizontal="center" wrapText="1"/>
    </xf>
    <xf numFmtId="20" fontId="1" fillId="6" borderId="2" xfId="27" applyNumberFormat="1" applyFont="1" applyFill="1" applyBorder="1" applyAlignment="1">
      <alignment horizontal="center" wrapText="1"/>
    </xf>
    <xf numFmtId="177" fontId="1" fillId="6" borderId="2" xfId="27" applyNumberFormat="1" applyFont="1" applyFill="1" applyBorder="1" applyAlignment="1">
      <alignment horizontal="center" wrapText="1"/>
    </xf>
    <xf numFmtId="20" fontId="1" fillId="0" borderId="2" xfId="27" applyNumberFormat="1" applyFont="1" applyBorder="1" applyAlignment="1">
      <alignment horizontal="center" wrapText="1"/>
    </xf>
    <xf numFmtId="177" fontId="1" fillId="4" borderId="2" xfId="27" applyNumberFormat="1" applyFont="1" applyFill="1" applyBorder="1" applyAlignment="1">
      <alignment horizontal="center" wrapText="1"/>
    </xf>
    <xf numFmtId="177" fontId="1" fillId="0" borderId="2" xfId="27" applyNumberFormat="1" applyFont="1" applyBorder="1" applyAlignment="1">
      <alignment horizontal="center" wrapText="1"/>
    </xf>
    <xf numFmtId="176" fontId="1" fillId="0" borderId="0" xfId="0" applyFont="1" applyAlignment="1">
      <alignment wrapText="1"/>
    </xf>
    <xf numFmtId="176" fontId="1" fillId="0" borderId="1" xfId="0" applyFont="1" applyBorder="1" applyAlignment="1">
      <alignment wrapText="1"/>
    </xf>
    <xf numFmtId="176" fontId="8" fillId="3" borderId="2" xfId="0" applyFont="1" applyFill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1" fillId="0" borderId="2" xfId="0" applyFont="1" applyBorder="1" applyAlignment="1">
      <alignment wrapText="1"/>
    </xf>
    <xf numFmtId="14" fontId="10" fillId="5" borderId="2" xfId="0" applyNumberFormat="1" applyFont="1" applyFill="1" applyBorder="1" applyAlignment="1">
      <alignment horizontal="center" wrapText="1"/>
    </xf>
    <xf numFmtId="176" fontId="0" fillId="0" borderId="4" xfId="0" applyBorder="1"/>
    <xf numFmtId="177" fontId="1" fillId="6" borderId="2" xfId="0" applyNumberFormat="1" applyFont="1" applyFill="1" applyBorder="1" applyAlignment="1">
      <alignment horizontal="center" wrapText="1"/>
    </xf>
    <xf numFmtId="14" fontId="1" fillId="6" borderId="2" xfId="0" applyNumberFormat="1" applyFont="1" applyFill="1" applyBorder="1" applyAlignment="1">
      <alignment horizontal="center" wrapText="1"/>
    </xf>
    <xf numFmtId="20" fontId="1" fillId="4" borderId="2" xfId="0" applyNumberFormat="1" applyFont="1" applyFill="1" applyBorder="1" applyAlignment="1">
      <alignment horizontal="center" wrapText="1"/>
    </xf>
    <xf numFmtId="176" fontId="11" fillId="0" borderId="2" xfId="27" applyFont="1" applyBorder="1" applyAlignment="1">
      <alignment horizontal="center" wrapText="1"/>
    </xf>
    <xf numFmtId="176" fontId="1" fillId="6" borderId="2" xfId="0" applyFont="1" applyFill="1" applyBorder="1" applyAlignment="1">
      <alignment wrapText="1"/>
    </xf>
    <xf numFmtId="176" fontId="10" fillId="0" borderId="2" xfId="0" applyFont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wrapText="1"/>
    </xf>
    <xf numFmtId="14" fontId="1" fillId="4" borderId="2" xfId="27" applyNumberFormat="1" applyFont="1" applyFill="1" applyBorder="1" applyAlignment="1">
      <alignment horizontal="center" wrapText="1"/>
    </xf>
    <xf numFmtId="9" fontId="1" fillId="0" borderId="2" xfId="19" applyFont="1" applyFill="1" applyBorder="1" applyAlignment="1">
      <alignment wrapText="1"/>
    </xf>
    <xf numFmtId="9" fontId="12" fillId="0" borderId="2" xfId="1" applyFont="1" applyBorder="1" applyAlignment="1">
      <alignment wrapText="1"/>
    </xf>
    <xf numFmtId="9" fontId="12" fillId="6" borderId="2" xfId="1" applyFont="1" applyFill="1" applyBorder="1" applyAlignment="1">
      <alignment wrapText="1"/>
    </xf>
    <xf numFmtId="176" fontId="12" fillId="6" borderId="2" xfId="27" applyFont="1" applyFill="1" applyBorder="1" applyAlignment="1">
      <alignment wrapText="1"/>
    </xf>
    <xf numFmtId="20" fontId="13" fillId="6" borderId="2" xfId="27" applyNumberFormat="1" applyFont="1" applyFill="1" applyBorder="1" applyAlignment="1">
      <alignment horizontal="center" wrapText="1"/>
    </xf>
    <xf numFmtId="176" fontId="12" fillId="0" borderId="2" xfId="27" applyFont="1" applyBorder="1" applyAlignment="1">
      <alignment wrapText="1"/>
    </xf>
    <xf numFmtId="176" fontId="41" fillId="0" borderId="4" xfId="27" applyBorder="1"/>
    <xf numFmtId="14" fontId="1" fillId="5" borderId="2" xfId="0" applyNumberFormat="1" applyFont="1" applyFill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176" fontId="10" fillId="0" borderId="2" xfId="27" applyFont="1" applyBorder="1" applyAlignment="1">
      <alignment horizontal="center" wrapText="1"/>
    </xf>
    <xf numFmtId="9" fontId="12" fillId="7" borderId="2" xfId="1" applyFont="1" applyFill="1" applyBorder="1" applyAlignment="1">
      <alignment wrapText="1"/>
    </xf>
    <xf numFmtId="176" fontId="0" fillId="0" borderId="2" xfId="0" applyBorder="1"/>
    <xf numFmtId="9" fontId="1" fillId="0" borderId="2" xfId="1" applyFont="1" applyBorder="1" applyAlignment="1">
      <alignment wrapText="1"/>
    </xf>
    <xf numFmtId="9" fontId="1" fillId="6" borderId="2" xfId="1" applyFont="1" applyFill="1" applyBorder="1" applyAlignment="1">
      <alignment wrapText="1"/>
    </xf>
    <xf numFmtId="14" fontId="1" fillId="4" borderId="5" xfId="27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14" fillId="0" borderId="2" xfId="27" applyFont="1" applyBorder="1" applyAlignment="1">
      <alignment horizontal="center" wrapText="1"/>
    </xf>
    <xf numFmtId="176" fontId="41" fillId="0" borderId="0" xfId="27" applyAlignment="1">
      <alignment horizontal="center"/>
    </xf>
    <xf numFmtId="176" fontId="1" fillId="0" borderId="3" xfId="0" applyFont="1" applyBorder="1" applyAlignment="1">
      <alignment wrapText="1"/>
    </xf>
    <xf numFmtId="176" fontId="41" fillId="0" borderId="2" xfId="27" applyBorder="1" applyAlignment="1">
      <alignment vertical="center"/>
    </xf>
    <xf numFmtId="176" fontId="1" fillId="0" borderId="6" xfId="27" applyFont="1" applyBorder="1" applyAlignment="1">
      <alignment wrapText="1"/>
    </xf>
    <xf numFmtId="14" fontId="1" fillId="5" borderId="4" xfId="27" applyNumberFormat="1" applyFont="1" applyFill="1" applyBorder="1" applyAlignment="1">
      <alignment horizontal="center" wrapText="1"/>
    </xf>
    <xf numFmtId="14" fontId="15" fillId="6" borderId="2" xfId="27" applyNumberFormat="1" applyFont="1" applyFill="1" applyBorder="1" applyAlignment="1">
      <alignment horizontal="center" wrapText="1"/>
    </xf>
    <xf numFmtId="177" fontId="15" fillId="6" borderId="2" xfId="0" applyNumberFormat="1" applyFont="1" applyFill="1" applyBorder="1" applyAlignment="1">
      <alignment horizontal="center" wrapText="1"/>
    </xf>
    <xf numFmtId="14" fontId="15" fillId="6" borderId="2" xfId="0" applyNumberFormat="1" applyFont="1" applyFill="1" applyBorder="1" applyAlignment="1">
      <alignment horizontal="center" wrapText="1"/>
    </xf>
    <xf numFmtId="14" fontId="1" fillId="5" borderId="2" xfId="27" applyNumberFormat="1" applyFont="1" applyFill="1" applyBorder="1" applyAlignment="1">
      <alignment horizontal="center" wrapText="1"/>
    </xf>
    <xf numFmtId="176" fontId="1" fillId="6" borderId="3" xfId="0" applyFont="1" applyFill="1" applyBorder="1" applyAlignment="1">
      <alignment wrapText="1"/>
    </xf>
    <xf numFmtId="14" fontId="10" fillId="0" borderId="2" xfId="0" applyNumberFormat="1" applyFont="1" applyBorder="1" applyAlignment="1">
      <alignment horizontal="center" wrapText="1"/>
    </xf>
    <xf numFmtId="9" fontId="1" fillId="6" borderId="3" xfId="1" applyFont="1" applyFill="1" applyBorder="1" applyAlignment="1">
      <alignment wrapText="1"/>
    </xf>
    <xf numFmtId="9" fontId="1" fillId="0" borderId="3" xfId="1" applyFont="1" applyFill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8" fillId="3" borderId="3" xfId="0" applyFont="1" applyFill="1" applyBorder="1" applyAlignment="1">
      <alignment wrapText="1"/>
    </xf>
    <xf numFmtId="176" fontId="8" fillId="3" borderId="4" xfId="0" applyFont="1" applyFill="1" applyBorder="1" applyAlignment="1">
      <alignment wrapText="1"/>
    </xf>
    <xf numFmtId="176" fontId="6" fillId="0" borderId="3" xfId="27" applyFont="1" applyBorder="1" applyAlignment="1">
      <alignment wrapText="1"/>
    </xf>
    <xf numFmtId="176" fontId="6" fillId="0" borderId="5" xfId="27" applyFont="1" applyBorder="1" applyAlignment="1">
      <alignment wrapText="1"/>
    </xf>
    <xf numFmtId="176" fontId="6" fillId="0" borderId="4" xfId="27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8" fillId="3" borderId="3" xfId="27" applyFont="1" applyFill="1" applyBorder="1" applyAlignment="1">
      <alignment wrapText="1"/>
    </xf>
    <xf numFmtId="176" fontId="8" fillId="3" borderId="4" xfId="27" applyFont="1" applyFill="1" applyBorder="1" applyAlignment="1">
      <alignment wrapText="1"/>
    </xf>
    <xf numFmtId="176" fontId="6" fillId="0" borderId="2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7" fillId="0" borderId="2" xfId="27" applyFont="1" applyBorder="1" applyAlignment="1">
      <alignment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848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500531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935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3722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3"/>
  <sheetViews>
    <sheetView tabSelected="1" zoomScaleSheetLayoutView="50" workbookViewId="0">
      <selection activeCell="H103" sqref="H103"/>
    </sheetView>
  </sheetViews>
  <sheetFormatPr defaultColWidth="8.58203125" defaultRowHeight="25.4" customHeight="1"/>
  <cols>
    <col min="1" max="1" width="17.83203125" style="1" customWidth="1"/>
    <col min="2" max="7" width="11.58203125" style="57" customWidth="1"/>
    <col min="8" max="8" width="66.5" style="2" customWidth="1"/>
    <col min="9" max="9" width="13.08203125" style="1" customWidth="1"/>
    <col min="10" max="16384" width="8.58203125" style="1"/>
  </cols>
  <sheetData>
    <row r="1" spans="1:11" ht="77.900000000000006" customHeight="1">
      <c r="A1" s="80"/>
      <c r="B1" s="80"/>
      <c r="C1" s="81" t="s">
        <v>0</v>
      </c>
      <c r="D1" s="82"/>
      <c r="E1" s="82"/>
      <c r="F1" s="82"/>
      <c r="G1" s="82"/>
      <c r="H1" s="82"/>
      <c r="I1" s="82"/>
    </row>
    <row r="2" spans="1:11" ht="23.15" customHeight="1">
      <c r="A2" s="83" t="s">
        <v>1</v>
      </c>
      <c r="B2" s="83"/>
      <c r="C2" s="84" t="s">
        <v>2</v>
      </c>
      <c r="D2" s="84"/>
      <c r="E2" s="84"/>
      <c r="F2" s="84"/>
      <c r="G2" s="84"/>
      <c r="H2" s="84"/>
      <c r="I2" s="84"/>
    </row>
    <row r="3" spans="1:11" ht="25.4" customHeight="1">
      <c r="A3" s="85"/>
      <c r="B3" s="85"/>
      <c r="C3" s="85"/>
      <c r="D3" s="85"/>
      <c r="E3" s="85"/>
      <c r="F3" s="85"/>
      <c r="G3" s="85"/>
      <c r="H3" s="3">
        <v>46136</v>
      </c>
      <c r="I3" s="4"/>
    </row>
    <row r="4" spans="1:11" customFormat="1" ht="24" hidden="1" customHeight="1">
      <c r="A4" s="70" t="s">
        <v>3</v>
      </c>
      <c r="B4" s="78"/>
      <c r="C4" s="78"/>
      <c r="D4" s="78"/>
      <c r="E4" s="78"/>
      <c r="F4" s="78"/>
      <c r="G4" s="78"/>
      <c r="H4" s="78"/>
      <c r="I4" s="79"/>
    </row>
    <row r="5" spans="1:11" customFormat="1" ht="24" hidden="1" customHeight="1">
      <c r="A5" s="27" t="s">
        <v>4</v>
      </c>
      <c r="B5" s="73" t="s">
        <v>5</v>
      </c>
      <c r="C5" s="74"/>
      <c r="D5" s="73" t="s">
        <v>6</v>
      </c>
      <c r="E5" s="74"/>
      <c r="F5" s="73" t="s">
        <v>7</v>
      </c>
      <c r="G5" s="74"/>
      <c r="H5" s="28" t="s">
        <v>8</v>
      </c>
      <c r="I5" s="28" t="s">
        <v>9</v>
      </c>
      <c r="K5" t="s">
        <v>10</v>
      </c>
    </row>
    <row r="6" spans="1:11" customFormat="1" ht="24" hidden="1" customHeight="1">
      <c r="A6" s="36" t="s">
        <v>11</v>
      </c>
      <c r="B6" s="17">
        <v>46019</v>
      </c>
      <c r="C6" s="18">
        <v>0.95833333333333304</v>
      </c>
      <c r="D6" s="55">
        <v>46020</v>
      </c>
      <c r="E6" s="18">
        <v>0.170833333333333</v>
      </c>
      <c r="F6" s="55">
        <v>46020</v>
      </c>
      <c r="G6" s="18">
        <v>0.81388888888888899</v>
      </c>
      <c r="H6" s="30" t="s">
        <v>12</v>
      </c>
      <c r="I6" s="31"/>
    </row>
    <row r="7" spans="1:11" customFormat="1" ht="24" hidden="1" customHeight="1">
      <c r="A7" s="29" t="s">
        <v>13</v>
      </c>
      <c r="B7" s="17">
        <v>46021</v>
      </c>
      <c r="C7" s="18">
        <v>0.91666666666666696</v>
      </c>
      <c r="D7" s="55">
        <f>B7+2</f>
        <v>46023</v>
      </c>
      <c r="E7" s="18">
        <v>0.54166666666666696</v>
      </c>
      <c r="F7" s="55">
        <f>D7</f>
        <v>46023</v>
      </c>
      <c r="G7" s="18">
        <v>0.89583333333333304</v>
      </c>
      <c r="H7" s="30" t="s">
        <v>14</v>
      </c>
      <c r="I7" s="31"/>
    </row>
    <row r="8" spans="1:11" customFormat="1" ht="24" hidden="1" customHeight="1">
      <c r="A8" s="29" t="s">
        <v>15</v>
      </c>
      <c r="B8" s="17">
        <f>F7+1</f>
        <v>46024</v>
      </c>
      <c r="C8" s="18">
        <v>0.625</v>
      </c>
      <c r="D8" s="55">
        <f>B8+1</f>
        <v>46025</v>
      </c>
      <c r="E8" s="18">
        <v>0.18333333333333299</v>
      </c>
      <c r="F8" s="55">
        <f>D8</f>
        <v>46025</v>
      </c>
      <c r="G8" s="18">
        <v>0.47916666666666702</v>
      </c>
      <c r="H8" s="30" t="s">
        <v>16</v>
      </c>
      <c r="I8" s="31"/>
    </row>
    <row r="9" spans="1:11" customFormat="1" ht="24" hidden="1" customHeight="1">
      <c r="A9" s="58" t="s">
        <v>17</v>
      </c>
      <c r="B9" s="8">
        <f>F8+4</f>
        <v>46029</v>
      </c>
      <c r="C9" s="18">
        <v>0.99236111111111103</v>
      </c>
      <c r="D9" s="10">
        <v>46030</v>
      </c>
      <c r="E9" s="18">
        <v>0.57083333333333297</v>
      </c>
      <c r="F9" s="8">
        <f>D9+1</f>
        <v>46031</v>
      </c>
      <c r="G9" s="18">
        <v>0.61736111111111103</v>
      </c>
      <c r="H9" s="30"/>
      <c r="I9" s="31"/>
    </row>
    <row r="10" spans="1:11" customFormat="1" ht="24" hidden="1" customHeight="1">
      <c r="A10" s="58" t="s">
        <v>18</v>
      </c>
      <c r="B10" s="8">
        <v>46036</v>
      </c>
      <c r="C10" s="18">
        <v>0.25</v>
      </c>
      <c r="D10" s="10">
        <f>B10</f>
        <v>46036</v>
      </c>
      <c r="E10" s="18">
        <v>0.29166666666666702</v>
      </c>
      <c r="F10" s="8">
        <v>46036</v>
      </c>
      <c r="G10" s="18">
        <v>0.72499999999999998</v>
      </c>
      <c r="H10" s="30" t="s">
        <v>14</v>
      </c>
      <c r="I10" s="31"/>
    </row>
    <row r="11" spans="1:11" customFormat="1" ht="24" hidden="1" customHeight="1">
      <c r="A11" s="58" t="s">
        <v>19</v>
      </c>
      <c r="B11" s="8">
        <f>F10+2</f>
        <v>46038</v>
      </c>
      <c r="C11" s="18">
        <v>0.26250000000000001</v>
      </c>
      <c r="D11" s="10">
        <v>46038</v>
      </c>
      <c r="E11" s="18">
        <v>0.88749999999999996</v>
      </c>
      <c r="F11" s="8">
        <f t="shared" ref="F11" si="0">D11+1</f>
        <v>46039</v>
      </c>
      <c r="G11" s="18">
        <v>0.33333333333333298</v>
      </c>
      <c r="H11" s="30" t="s">
        <v>20</v>
      </c>
      <c r="I11" s="31"/>
    </row>
    <row r="12" spans="1:11" customFormat="1" ht="24" hidden="1" customHeight="1">
      <c r="A12" s="58" t="s">
        <v>21</v>
      </c>
      <c r="B12" s="8">
        <f>F11</f>
        <v>46039</v>
      </c>
      <c r="C12" s="18">
        <v>0.94236111111111098</v>
      </c>
      <c r="D12" s="8">
        <v>46041</v>
      </c>
      <c r="E12" s="18">
        <v>0.05</v>
      </c>
      <c r="F12" s="8">
        <f>D12</f>
        <v>46041</v>
      </c>
      <c r="G12" s="18">
        <v>0.38819444444444401</v>
      </c>
      <c r="H12" s="30" t="s">
        <v>14</v>
      </c>
      <c r="I12" s="31"/>
    </row>
    <row r="13" spans="1:11" customFormat="1" ht="24" hidden="1" customHeight="1">
      <c r="A13" s="58" t="s">
        <v>22</v>
      </c>
      <c r="B13" s="8">
        <f>F12+4</f>
        <v>46045</v>
      </c>
      <c r="C13" s="18">
        <v>6.9444444444444404E-4</v>
      </c>
      <c r="D13" s="8">
        <f>B13+5</f>
        <v>46050</v>
      </c>
      <c r="E13" s="18">
        <v>0.82916666666666705</v>
      </c>
      <c r="F13" s="8">
        <f>D13+2</f>
        <v>46052</v>
      </c>
      <c r="G13" s="18">
        <v>0.23749999999999999</v>
      </c>
      <c r="H13" s="30" t="s">
        <v>14</v>
      </c>
      <c r="I13" s="31"/>
    </row>
    <row r="14" spans="1:11" customFormat="1" ht="24" hidden="1" customHeight="1">
      <c r="A14" s="58" t="s">
        <v>23</v>
      </c>
      <c r="B14" s="8">
        <v>46056</v>
      </c>
      <c r="C14" s="18">
        <v>0.92500000000000004</v>
      </c>
      <c r="D14" s="8">
        <v>46060</v>
      </c>
      <c r="E14" s="18">
        <v>0.179166666666667</v>
      </c>
      <c r="F14" s="8">
        <v>46060</v>
      </c>
      <c r="G14" s="18">
        <v>0.66666666666666696</v>
      </c>
      <c r="H14" s="30" t="s">
        <v>14</v>
      </c>
      <c r="I14" s="31"/>
    </row>
    <row r="15" spans="1:11" customFormat="1" ht="24" hidden="1" customHeight="1">
      <c r="A15" s="58" t="s">
        <v>24</v>
      </c>
      <c r="B15" s="8">
        <v>46062</v>
      </c>
      <c r="C15" s="18">
        <v>6.25E-2</v>
      </c>
      <c r="D15" s="8">
        <v>46062</v>
      </c>
      <c r="E15" s="18">
        <v>0.3125</v>
      </c>
      <c r="F15" s="8">
        <v>46062</v>
      </c>
      <c r="G15" s="18">
        <v>0.66666666666666696</v>
      </c>
      <c r="H15" s="30" t="s">
        <v>14</v>
      </c>
      <c r="I15" s="31"/>
    </row>
    <row r="16" spans="1:11" customFormat="1" ht="24" hidden="1" customHeight="1">
      <c r="A16" s="58" t="s">
        <v>25</v>
      </c>
      <c r="B16" s="8">
        <v>46063</v>
      </c>
      <c r="C16" s="18">
        <v>0.33333333333333298</v>
      </c>
      <c r="D16" s="8">
        <v>46066</v>
      </c>
      <c r="E16" s="18">
        <v>0.54166666666666696</v>
      </c>
      <c r="F16" s="8">
        <v>46066</v>
      </c>
      <c r="G16" s="18">
        <v>0.97916666666666696</v>
      </c>
      <c r="H16" s="30" t="s">
        <v>14</v>
      </c>
      <c r="I16" s="31"/>
    </row>
    <row r="17" spans="1:14" customFormat="1" ht="24" hidden="1" customHeight="1">
      <c r="A17" s="58" t="s">
        <v>26</v>
      </c>
      <c r="B17" s="8">
        <v>46069</v>
      </c>
      <c r="C17" s="18">
        <v>0.875</v>
      </c>
      <c r="D17" s="8">
        <v>46070</v>
      </c>
      <c r="E17" s="18">
        <v>4.1666666666666699E-2</v>
      </c>
      <c r="F17" s="8">
        <v>46071</v>
      </c>
      <c r="G17" s="18">
        <v>0.38541666666666702</v>
      </c>
      <c r="H17" s="30" t="s">
        <v>14</v>
      </c>
      <c r="I17" s="31"/>
    </row>
    <row r="18" spans="1:14" customFormat="1" ht="24" hidden="1" customHeight="1">
      <c r="A18" s="58" t="s">
        <v>27</v>
      </c>
      <c r="B18" s="8">
        <v>46073</v>
      </c>
      <c r="C18" s="18">
        <v>0.66666666666666696</v>
      </c>
      <c r="D18" s="8">
        <v>46075</v>
      </c>
      <c r="E18" s="18">
        <v>0.36388888888888898</v>
      </c>
      <c r="F18" s="8">
        <v>46076</v>
      </c>
      <c r="G18" s="18">
        <v>0.29166666666666702</v>
      </c>
      <c r="H18" s="30" t="s">
        <v>28</v>
      </c>
      <c r="I18" s="31"/>
    </row>
    <row r="19" spans="1:14" customFormat="1" ht="24" hidden="1" customHeight="1">
      <c r="A19" s="70" t="s">
        <v>29</v>
      </c>
      <c r="B19" s="71"/>
      <c r="C19" s="71"/>
      <c r="D19" s="71"/>
      <c r="E19" s="71"/>
      <c r="F19" s="71"/>
      <c r="G19" s="71"/>
      <c r="H19" s="71"/>
      <c r="I19" s="72"/>
    </row>
    <row r="20" spans="1:14" customFormat="1" ht="24" hidden="1" customHeight="1">
      <c r="A20" s="27" t="s">
        <v>4</v>
      </c>
      <c r="B20" s="73" t="s">
        <v>5</v>
      </c>
      <c r="C20" s="74"/>
      <c r="D20" s="73" t="s">
        <v>6</v>
      </c>
      <c r="E20" s="74"/>
      <c r="F20" s="73" t="s">
        <v>7</v>
      </c>
      <c r="G20" s="74"/>
      <c r="H20" s="28" t="s">
        <v>8</v>
      </c>
      <c r="I20" s="28" t="s">
        <v>9</v>
      </c>
      <c r="N20" t="s">
        <v>30</v>
      </c>
    </row>
    <row r="21" spans="1:14" customFormat="1" ht="24" hidden="1" customHeight="1">
      <c r="A21" s="29" t="s">
        <v>31</v>
      </c>
      <c r="B21" s="55">
        <v>46066</v>
      </c>
      <c r="C21" s="18">
        <v>0.33333333333333298</v>
      </c>
      <c r="D21" s="8">
        <v>46067</v>
      </c>
      <c r="E21" s="18">
        <v>0.75</v>
      </c>
      <c r="F21" s="55">
        <f>D21+1</f>
        <v>46068</v>
      </c>
      <c r="G21" s="18">
        <v>0.75</v>
      </c>
      <c r="H21" s="30" t="s">
        <v>32</v>
      </c>
      <c r="I21" s="31"/>
    </row>
    <row r="22" spans="1:14" customFormat="1" ht="24" hidden="1" customHeight="1">
      <c r="A22" s="29" t="s">
        <v>33</v>
      </c>
      <c r="B22" s="55">
        <f>F21+1</f>
        <v>46069</v>
      </c>
      <c r="C22" s="18">
        <v>0.25</v>
      </c>
      <c r="D22" s="8">
        <f>B22+2</f>
        <v>46071</v>
      </c>
      <c r="E22" s="18">
        <v>0.25833333333333303</v>
      </c>
      <c r="F22" s="55">
        <f>D22</f>
        <v>46071</v>
      </c>
      <c r="G22" s="18">
        <v>0.57083333333333297</v>
      </c>
      <c r="H22" s="30" t="s">
        <v>34</v>
      </c>
      <c r="I22" s="31"/>
    </row>
    <row r="23" spans="1:14" customFormat="1" ht="24" hidden="1" customHeight="1">
      <c r="A23" s="29" t="s">
        <v>35</v>
      </c>
      <c r="B23" s="55">
        <f>F22+4</f>
        <v>46075</v>
      </c>
      <c r="C23" s="18">
        <v>0.125</v>
      </c>
      <c r="D23" s="8">
        <f>B23+1</f>
        <v>46076</v>
      </c>
      <c r="E23" s="18">
        <v>0.74166666666666703</v>
      </c>
      <c r="F23" s="55">
        <f>D23+1</f>
        <v>46077</v>
      </c>
      <c r="G23" s="18">
        <v>0.91666666666666696</v>
      </c>
      <c r="H23" s="30" t="s">
        <v>14</v>
      </c>
      <c r="I23" s="31"/>
    </row>
    <row r="24" spans="1:14" customFormat="1" ht="24" hidden="1" customHeight="1">
      <c r="A24" s="29" t="s">
        <v>36</v>
      </c>
      <c r="B24" s="55">
        <f>F23+5</f>
        <v>46082</v>
      </c>
      <c r="C24" s="18">
        <v>0</v>
      </c>
      <c r="D24" s="8">
        <f>B24</f>
        <v>46082</v>
      </c>
      <c r="E24" s="18">
        <v>0.70833333333333304</v>
      </c>
      <c r="F24" s="54">
        <f>D24+1</f>
        <v>46083</v>
      </c>
      <c r="G24" s="9">
        <v>5.4166666666666703E-2</v>
      </c>
      <c r="H24" s="30" t="s">
        <v>37</v>
      </c>
      <c r="I24" s="31"/>
    </row>
    <row r="25" spans="1:14" customFormat="1" ht="24" hidden="1" customHeight="1">
      <c r="A25" s="29" t="s">
        <v>38</v>
      </c>
      <c r="B25" s="55">
        <f>F24+1</f>
        <v>46084</v>
      </c>
      <c r="C25" s="22">
        <v>0.3125</v>
      </c>
      <c r="D25" s="55">
        <f>B25</f>
        <v>46084</v>
      </c>
      <c r="E25" s="22">
        <v>0.52083333333333304</v>
      </c>
      <c r="F25" s="55">
        <f>D25</f>
        <v>46084</v>
      </c>
      <c r="G25" s="22">
        <v>0.95833333333333304</v>
      </c>
      <c r="H25" s="59"/>
      <c r="I25" s="31"/>
    </row>
    <row r="26" spans="1:14" customFormat="1" ht="24" hidden="1" customHeight="1">
      <c r="A26" s="29" t="s">
        <v>39</v>
      </c>
      <c r="B26" s="55">
        <f>F25+3</f>
        <v>46087</v>
      </c>
      <c r="C26" s="22">
        <v>0.375</v>
      </c>
      <c r="D26" s="55">
        <f>B26</f>
        <v>46087</v>
      </c>
      <c r="E26" s="22">
        <v>0.41666666666666702</v>
      </c>
      <c r="F26" s="55">
        <f>D26</f>
        <v>46087</v>
      </c>
      <c r="G26" s="22">
        <v>0.75</v>
      </c>
      <c r="H26" s="59"/>
      <c r="I26" s="31"/>
    </row>
    <row r="27" spans="1:14" customFormat="1" ht="24" hidden="1" customHeight="1">
      <c r="A27" s="70" t="s">
        <v>40</v>
      </c>
      <c r="B27" s="71"/>
      <c r="C27" s="71"/>
      <c r="D27" s="71"/>
      <c r="E27" s="71"/>
      <c r="F27" s="71"/>
      <c r="G27" s="71"/>
      <c r="H27" s="71"/>
      <c r="I27" s="72"/>
    </row>
    <row r="28" spans="1:14" customFormat="1" ht="24" hidden="1" customHeight="1">
      <c r="A28" s="27" t="s">
        <v>4</v>
      </c>
      <c r="B28" s="73" t="s">
        <v>5</v>
      </c>
      <c r="C28" s="74"/>
      <c r="D28" s="73" t="s">
        <v>6</v>
      </c>
      <c r="E28" s="74"/>
      <c r="F28" s="73" t="s">
        <v>7</v>
      </c>
      <c r="G28" s="74"/>
      <c r="H28" s="28" t="s">
        <v>8</v>
      </c>
      <c r="I28" s="28" t="s">
        <v>9</v>
      </c>
      <c r="N28" t="s">
        <v>30</v>
      </c>
    </row>
    <row r="29" spans="1:14" customFormat="1" ht="24" hidden="1" customHeight="1">
      <c r="A29" s="58" t="s">
        <v>41</v>
      </c>
      <c r="B29" s="8">
        <v>46090</v>
      </c>
      <c r="C29" s="18">
        <v>0.29166666666666702</v>
      </c>
      <c r="D29" s="8">
        <v>46091</v>
      </c>
      <c r="E29" s="9">
        <v>0.66666666666666696</v>
      </c>
      <c r="F29" s="8">
        <v>46091</v>
      </c>
      <c r="G29" s="9">
        <v>0.90833333333333299</v>
      </c>
      <c r="H29" s="30" t="s">
        <v>42</v>
      </c>
      <c r="I29" s="31"/>
    </row>
    <row r="30" spans="1:14" customFormat="1" ht="24" hidden="1" customHeight="1">
      <c r="A30" s="58" t="s">
        <v>43</v>
      </c>
      <c r="B30" s="8">
        <v>46093</v>
      </c>
      <c r="C30" s="18">
        <v>8.3333333333333301E-2</v>
      </c>
      <c r="D30" s="8">
        <v>46094</v>
      </c>
      <c r="E30" s="9">
        <v>0.98611111111111105</v>
      </c>
      <c r="F30" s="8">
        <v>46095</v>
      </c>
      <c r="G30" s="9">
        <v>0.16666666666666699</v>
      </c>
      <c r="H30" s="30" t="s">
        <v>14</v>
      </c>
      <c r="I30" s="31"/>
    </row>
    <row r="31" spans="1:14" customFormat="1" ht="24" hidden="1" customHeight="1">
      <c r="A31" s="58" t="s">
        <v>44</v>
      </c>
      <c r="B31" s="20"/>
      <c r="C31" s="20"/>
      <c r="D31" s="20"/>
      <c r="E31" s="20"/>
      <c r="F31" s="20"/>
      <c r="G31" s="20"/>
      <c r="H31" s="35" t="s">
        <v>45</v>
      </c>
      <c r="I31" s="31"/>
    </row>
    <row r="32" spans="1:14" customFormat="1" ht="24" hidden="1" customHeight="1">
      <c r="A32" s="58" t="s">
        <v>46</v>
      </c>
      <c r="B32" s="8">
        <v>46098</v>
      </c>
      <c r="C32" s="18">
        <v>0.79166666666666696</v>
      </c>
      <c r="D32" s="8">
        <v>46100</v>
      </c>
      <c r="E32" s="9">
        <v>0.625</v>
      </c>
      <c r="F32" s="8">
        <v>46102</v>
      </c>
      <c r="G32" s="9">
        <v>5.5555555555555601E-2</v>
      </c>
      <c r="H32" s="30" t="s">
        <v>14</v>
      </c>
      <c r="I32" s="31"/>
    </row>
    <row r="33" spans="1:11" customFormat="1" ht="25" hidden="1" customHeight="1">
      <c r="A33" s="58" t="s">
        <v>47</v>
      </c>
      <c r="B33" s="8">
        <v>46106</v>
      </c>
      <c r="C33" s="18">
        <v>0.3125</v>
      </c>
      <c r="D33" s="8">
        <v>46107</v>
      </c>
      <c r="E33" s="18">
        <v>0.25694444444444398</v>
      </c>
      <c r="F33" s="8">
        <v>46107</v>
      </c>
      <c r="G33" s="9">
        <v>0.75</v>
      </c>
      <c r="H33" s="30" t="s">
        <v>48</v>
      </c>
      <c r="I33" s="31"/>
    </row>
    <row r="34" spans="1:11" customFormat="1" ht="24" hidden="1" customHeight="1">
      <c r="A34" s="70" t="s">
        <v>327</v>
      </c>
      <c r="B34" s="71"/>
      <c r="C34" s="71"/>
      <c r="D34" s="71"/>
      <c r="E34" s="71"/>
      <c r="F34" s="71"/>
      <c r="G34" s="71"/>
      <c r="H34" s="71"/>
      <c r="I34" s="72"/>
    </row>
    <row r="35" spans="1:11" customFormat="1" ht="24" hidden="1" customHeight="1">
      <c r="A35" s="27" t="s">
        <v>4</v>
      </c>
      <c r="B35" s="73" t="s">
        <v>5</v>
      </c>
      <c r="C35" s="74"/>
      <c r="D35" s="73" t="s">
        <v>6</v>
      </c>
      <c r="E35" s="74"/>
      <c r="F35" s="73" t="s">
        <v>7</v>
      </c>
      <c r="G35" s="74"/>
      <c r="H35" s="28" t="s">
        <v>8</v>
      </c>
      <c r="I35" s="28" t="s">
        <v>9</v>
      </c>
      <c r="K35" t="s">
        <v>10</v>
      </c>
    </row>
    <row r="36" spans="1:11" ht="24.75" hidden="1" customHeight="1">
      <c r="A36" s="52" t="s">
        <v>49</v>
      </c>
      <c r="B36" s="10">
        <v>46107</v>
      </c>
      <c r="C36" s="9">
        <v>0.375</v>
      </c>
      <c r="D36" s="10">
        <v>46109</v>
      </c>
      <c r="E36" s="9">
        <v>8.3333333333333301E-2</v>
      </c>
      <c r="F36" s="10">
        <f>D36</f>
        <v>46109</v>
      </c>
      <c r="G36" s="9">
        <v>0.58055555555555605</v>
      </c>
      <c r="H36" s="30" t="s">
        <v>50</v>
      </c>
      <c r="I36" s="60"/>
    </row>
    <row r="37" spans="1:11" ht="24.75" hidden="1" customHeight="1">
      <c r="A37" s="52" t="s">
        <v>51</v>
      </c>
      <c r="B37" s="8">
        <f>F36+1</f>
        <v>46110</v>
      </c>
      <c r="C37" s="22">
        <v>0.72916666666666696</v>
      </c>
      <c r="D37" s="8">
        <f>B37+2</f>
        <v>46112</v>
      </c>
      <c r="E37" s="9">
        <v>0.625</v>
      </c>
      <c r="F37" s="10">
        <f>D37</f>
        <v>46112</v>
      </c>
      <c r="G37" s="9">
        <v>0.875</v>
      </c>
      <c r="H37" s="35" t="s">
        <v>14</v>
      </c>
      <c r="I37" s="60"/>
    </row>
    <row r="38" spans="1:11" ht="24.75" hidden="1" customHeight="1">
      <c r="A38" s="58" t="s">
        <v>52</v>
      </c>
      <c r="B38" s="8">
        <v>46113</v>
      </c>
      <c r="C38" s="22">
        <v>0.5</v>
      </c>
      <c r="D38" s="8">
        <v>46115</v>
      </c>
      <c r="E38" s="9">
        <v>0.30833333333333302</v>
      </c>
      <c r="F38" s="10">
        <v>46115</v>
      </c>
      <c r="G38" s="9">
        <v>0.58333333333333304</v>
      </c>
      <c r="H38" s="35" t="s">
        <v>304</v>
      </c>
      <c r="I38" s="60"/>
    </row>
    <row r="39" spans="1:11" ht="24.75" hidden="1" customHeight="1">
      <c r="A39" s="58" t="s">
        <v>53</v>
      </c>
      <c r="B39" s="8">
        <v>46118</v>
      </c>
      <c r="C39" s="22">
        <v>0.79166666666666696</v>
      </c>
      <c r="D39" s="8">
        <v>46129</v>
      </c>
      <c r="E39" s="9">
        <v>8.3333333333333332E-3</v>
      </c>
      <c r="F39" s="10">
        <v>46130</v>
      </c>
      <c r="G39" s="9">
        <v>0.47916666666666669</v>
      </c>
      <c r="H39" s="35" t="s">
        <v>304</v>
      </c>
      <c r="I39" s="60"/>
    </row>
    <row r="40" spans="1:11" ht="24.75" hidden="1" customHeight="1">
      <c r="A40" s="53" t="s">
        <v>54</v>
      </c>
      <c r="B40" s="8">
        <v>46133</v>
      </c>
      <c r="C40" s="22">
        <v>0.375</v>
      </c>
      <c r="D40" s="8">
        <v>46133</v>
      </c>
      <c r="E40" s="9">
        <v>0.54166666666666663</v>
      </c>
      <c r="F40" s="10">
        <v>46133</v>
      </c>
      <c r="G40" s="9">
        <v>0.90416666666666667</v>
      </c>
      <c r="H40" s="35" t="s">
        <v>55</v>
      </c>
      <c r="I40" s="60"/>
    </row>
    <row r="41" spans="1:11" ht="24.75" hidden="1" customHeight="1">
      <c r="A41" s="52" t="s">
        <v>57</v>
      </c>
      <c r="B41" s="8" t="e">
        <f>#REF!+4</f>
        <v>#REF!</v>
      </c>
      <c r="C41" s="22">
        <v>0.16666666666666699</v>
      </c>
      <c r="D41" s="8" t="e">
        <f>B41</f>
        <v>#REF!</v>
      </c>
      <c r="E41" s="22">
        <v>0.20833333333333301</v>
      </c>
      <c r="F41" s="8" t="e">
        <f>D41</f>
        <v>#REF!</v>
      </c>
      <c r="G41" s="22">
        <v>0.79166666666666696</v>
      </c>
      <c r="H41" s="35"/>
      <c r="I41" s="60"/>
    </row>
    <row r="42" spans="1:11" customFormat="1" ht="24.75" hidden="1" customHeight="1">
      <c r="A42" s="58"/>
      <c r="B42" s="8"/>
      <c r="C42" s="18"/>
      <c r="D42" s="8"/>
      <c r="E42" s="18"/>
      <c r="F42" s="8"/>
      <c r="G42" s="18"/>
      <c r="H42" s="30"/>
      <c r="I42" s="31"/>
    </row>
    <row r="43" spans="1:11" customFormat="1" ht="24" customHeight="1">
      <c r="A43" s="70" t="s">
        <v>324</v>
      </c>
      <c r="B43" s="71"/>
      <c r="C43" s="71"/>
      <c r="D43" s="71"/>
      <c r="E43" s="71"/>
      <c r="F43" s="71"/>
      <c r="G43" s="71"/>
      <c r="H43" s="71"/>
      <c r="I43" s="72"/>
    </row>
    <row r="44" spans="1:11" customFormat="1" ht="24" customHeight="1">
      <c r="A44" s="27" t="s">
        <v>4</v>
      </c>
      <c r="B44" s="73" t="s">
        <v>5</v>
      </c>
      <c r="C44" s="74"/>
      <c r="D44" s="73" t="s">
        <v>6</v>
      </c>
      <c r="E44" s="74"/>
      <c r="F44" s="73" t="s">
        <v>7</v>
      </c>
      <c r="G44" s="74"/>
      <c r="H44" s="28" t="s">
        <v>8</v>
      </c>
      <c r="I44" s="28" t="s">
        <v>9</v>
      </c>
      <c r="K44" t="s">
        <v>10</v>
      </c>
    </row>
    <row r="45" spans="1:11" customFormat="1" ht="24" customHeight="1">
      <c r="A45" s="36" t="s">
        <v>323</v>
      </c>
      <c r="B45" s="55">
        <v>46139</v>
      </c>
      <c r="C45" s="22">
        <v>0.91666666666666663</v>
      </c>
      <c r="D45" s="55">
        <v>46140</v>
      </c>
      <c r="E45" s="22">
        <v>0.25</v>
      </c>
      <c r="F45" s="55">
        <v>46140</v>
      </c>
      <c r="G45" s="22">
        <v>0.83333333333333337</v>
      </c>
      <c r="H45" s="30" t="s">
        <v>98</v>
      </c>
      <c r="I45" s="31"/>
    </row>
    <row r="46" spans="1:11" ht="24.75" customHeight="1">
      <c r="A46" s="52" t="s">
        <v>319</v>
      </c>
      <c r="B46" s="8">
        <f>F45+2</f>
        <v>46142</v>
      </c>
      <c r="C46" s="22">
        <v>0</v>
      </c>
      <c r="D46" s="8">
        <f>B46</f>
        <v>46142</v>
      </c>
      <c r="E46" s="22">
        <v>0.33333333333333331</v>
      </c>
      <c r="F46" s="8">
        <f>D46</f>
        <v>46142</v>
      </c>
      <c r="G46" s="22">
        <v>0.75</v>
      </c>
      <c r="H46" s="35"/>
      <c r="I46" s="60"/>
    </row>
    <row r="47" spans="1:11" ht="24.75" customHeight="1">
      <c r="A47" s="52" t="s">
        <v>320</v>
      </c>
      <c r="B47" s="19"/>
      <c r="C47" s="19"/>
      <c r="D47" s="19"/>
      <c r="E47" s="19"/>
      <c r="F47" s="19"/>
      <c r="G47" s="19"/>
      <c r="H47" s="35" t="s">
        <v>321</v>
      </c>
      <c r="I47" s="60"/>
    </row>
    <row r="48" spans="1:11" ht="24.75" customHeight="1">
      <c r="A48" s="52" t="s">
        <v>322</v>
      </c>
      <c r="B48" s="8">
        <f>F46+4</f>
        <v>46146</v>
      </c>
      <c r="C48" s="22">
        <v>0.58333333333333337</v>
      </c>
      <c r="D48" s="8">
        <f>B48+1</f>
        <v>46147</v>
      </c>
      <c r="E48" s="22">
        <v>0</v>
      </c>
      <c r="F48" s="8">
        <f>D48+1</f>
        <v>46148</v>
      </c>
      <c r="G48" s="22">
        <v>0</v>
      </c>
      <c r="H48" s="35"/>
      <c r="I48" s="60"/>
    </row>
    <row r="49" spans="1:9" ht="24.75" customHeight="1">
      <c r="A49" s="68" t="s">
        <v>344</v>
      </c>
      <c r="B49" s="8">
        <f>F48+3</f>
        <v>46151</v>
      </c>
      <c r="C49" s="22">
        <v>0.58333333333333337</v>
      </c>
      <c r="D49" s="8">
        <f>B49</f>
        <v>46151</v>
      </c>
      <c r="E49" s="22">
        <v>0.66666666666666663</v>
      </c>
      <c r="F49" s="8">
        <f>D49+1</f>
        <v>46152</v>
      </c>
      <c r="G49" s="22">
        <v>8.3333333333333329E-2</v>
      </c>
      <c r="H49" s="30" t="s">
        <v>311</v>
      </c>
      <c r="I49" s="60"/>
    </row>
    <row r="50" spans="1:9" ht="24.75" customHeight="1">
      <c r="A50" s="69" t="s">
        <v>342</v>
      </c>
      <c r="B50" s="8">
        <f>F49</f>
        <v>46152</v>
      </c>
      <c r="C50" s="22">
        <v>0.66666666666666663</v>
      </c>
      <c r="D50" s="8">
        <f>B50</f>
        <v>46152</v>
      </c>
      <c r="E50" s="22">
        <v>0.95833333333333337</v>
      </c>
      <c r="F50" s="8">
        <f>D50+1</f>
        <v>46153</v>
      </c>
      <c r="G50" s="22">
        <v>0.375</v>
      </c>
      <c r="H50" s="30"/>
      <c r="I50" s="60"/>
    </row>
    <row r="51" spans="1:9" customFormat="1" ht="24.75" customHeight="1">
      <c r="A51" s="58"/>
      <c r="B51" s="8"/>
      <c r="C51" s="18"/>
      <c r="D51" s="8"/>
      <c r="E51" s="18"/>
      <c r="F51" s="8"/>
      <c r="G51" s="18"/>
      <c r="H51" s="35"/>
      <c r="I51" s="31"/>
    </row>
    <row r="52" spans="1:9" ht="24.75" hidden="1" customHeight="1">
      <c r="A52" s="75" t="s">
        <v>58</v>
      </c>
      <c r="B52" s="76"/>
      <c r="C52" s="76"/>
      <c r="D52" s="76"/>
      <c r="E52" s="76"/>
      <c r="F52" s="76"/>
      <c r="G52" s="76"/>
      <c r="H52" s="76"/>
      <c r="I52" s="77"/>
    </row>
    <row r="53" spans="1:9" ht="26.9" hidden="1" customHeight="1">
      <c r="A53" s="6" t="s">
        <v>4</v>
      </c>
      <c r="B53" s="86" t="s">
        <v>5</v>
      </c>
      <c r="C53" s="87"/>
      <c r="D53" s="86" t="s">
        <v>6</v>
      </c>
      <c r="E53" s="87"/>
      <c r="F53" s="86" t="s">
        <v>7</v>
      </c>
      <c r="G53" s="87"/>
      <c r="H53" s="7" t="s">
        <v>8</v>
      </c>
      <c r="I53" s="7" t="s">
        <v>9</v>
      </c>
    </row>
    <row r="54" spans="1:9" ht="25.4" hidden="1" customHeight="1">
      <c r="A54" s="43" t="s">
        <v>59</v>
      </c>
      <c r="B54" s="55">
        <v>45990</v>
      </c>
      <c r="C54" s="18">
        <v>0.75</v>
      </c>
      <c r="D54" s="55">
        <v>45994</v>
      </c>
      <c r="E54" s="9">
        <v>0.78263888888888899</v>
      </c>
      <c r="F54" s="55">
        <f>D54+1</f>
        <v>45995</v>
      </c>
      <c r="G54" s="18">
        <v>0.5</v>
      </c>
      <c r="H54" s="35" t="s">
        <v>32</v>
      </c>
      <c r="I54" s="61"/>
    </row>
    <row r="55" spans="1:9" ht="25.4" hidden="1" customHeight="1">
      <c r="A55" s="45" t="s">
        <v>60</v>
      </c>
      <c r="B55" s="55">
        <f>F54+1</f>
        <v>45996</v>
      </c>
      <c r="C55" s="18">
        <v>0</v>
      </c>
      <c r="D55" s="55">
        <f>B55</f>
        <v>45996</v>
      </c>
      <c r="E55" s="18">
        <v>0.5</v>
      </c>
      <c r="F55" s="55">
        <f>D55</f>
        <v>45996</v>
      </c>
      <c r="G55" s="18">
        <v>0.91666666666666696</v>
      </c>
      <c r="H55" s="35"/>
      <c r="I55" s="61"/>
    </row>
    <row r="56" spans="1:9" ht="25.4" hidden="1" customHeight="1">
      <c r="A56" s="45" t="s">
        <v>61</v>
      </c>
      <c r="B56" s="62"/>
      <c r="C56" s="63"/>
      <c r="D56" s="62"/>
      <c r="E56" s="63"/>
      <c r="F56" s="64"/>
      <c r="G56" s="63"/>
      <c r="H56" s="30" t="s">
        <v>62</v>
      </c>
      <c r="I56" s="61"/>
    </row>
    <row r="57" spans="1:9" ht="25.4" hidden="1" customHeight="1">
      <c r="A57" s="45" t="s">
        <v>63</v>
      </c>
      <c r="B57" s="17">
        <f>F55+4</f>
        <v>46000</v>
      </c>
      <c r="C57" s="18">
        <v>0.20833333333333301</v>
      </c>
      <c r="D57" s="17">
        <f>B57+1</f>
        <v>46001</v>
      </c>
      <c r="E57" s="18">
        <v>0.83333333333333304</v>
      </c>
      <c r="F57" s="17">
        <f t="shared" ref="F57:F61" si="1">D57+1</f>
        <v>46002</v>
      </c>
      <c r="G57" s="18">
        <v>0.91666666666666696</v>
      </c>
      <c r="H57" s="35" t="s">
        <v>14</v>
      </c>
      <c r="I57" s="61"/>
    </row>
    <row r="58" spans="1:9" ht="25.4" hidden="1" customHeight="1">
      <c r="A58" s="45" t="s">
        <v>64</v>
      </c>
      <c r="B58" s="17">
        <f>F57+5</f>
        <v>46007</v>
      </c>
      <c r="C58" s="18">
        <v>0</v>
      </c>
      <c r="D58" s="17">
        <f>B58+2</f>
        <v>46009</v>
      </c>
      <c r="E58" s="18">
        <v>0.1875</v>
      </c>
      <c r="F58" s="17">
        <f>D58</f>
        <v>46009</v>
      </c>
      <c r="G58" s="18">
        <v>0.75</v>
      </c>
      <c r="H58" s="35" t="s">
        <v>14</v>
      </c>
      <c r="I58" s="61"/>
    </row>
    <row r="59" spans="1:9" ht="25.4" hidden="1" customHeight="1">
      <c r="A59" s="45" t="s">
        <v>65</v>
      </c>
      <c r="B59" s="17">
        <f>F58+1</f>
        <v>46010</v>
      </c>
      <c r="C59" s="18">
        <v>0.75</v>
      </c>
      <c r="D59" s="55">
        <f>B59+2</f>
        <v>46012</v>
      </c>
      <c r="E59" s="18">
        <v>4.1666666666666699E-2</v>
      </c>
      <c r="F59" s="17">
        <f>D59</f>
        <v>46012</v>
      </c>
      <c r="G59" s="18">
        <v>0.41666666666666702</v>
      </c>
      <c r="H59" s="35" t="s">
        <v>14</v>
      </c>
      <c r="I59" s="61"/>
    </row>
    <row r="60" spans="1:9" ht="25.4" hidden="1" customHeight="1">
      <c r="A60" s="45" t="s">
        <v>66</v>
      </c>
      <c r="B60" s="55">
        <f>F59</f>
        <v>46012</v>
      </c>
      <c r="C60" s="18">
        <v>0.97152777777777799</v>
      </c>
      <c r="D60" s="55">
        <f>B60+4</f>
        <v>46016</v>
      </c>
      <c r="E60" s="18">
        <v>0.20486111111111099</v>
      </c>
      <c r="F60" s="55">
        <f>D60</f>
        <v>46016</v>
      </c>
      <c r="G60" s="18">
        <v>0.54652777777777795</v>
      </c>
      <c r="H60" s="35" t="s">
        <v>14</v>
      </c>
      <c r="I60" s="61"/>
    </row>
    <row r="61" spans="1:9" ht="25.4" hidden="1" customHeight="1">
      <c r="A61" s="45" t="s">
        <v>67</v>
      </c>
      <c r="B61" s="55">
        <f>F60+4</f>
        <v>46020</v>
      </c>
      <c r="C61" s="18">
        <v>0</v>
      </c>
      <c r="D61" s="55">
        <f>B61+1</f>
        <v>46021</v>
      </c>
      <c r="E61" s="18">
        <v>0.16250000000000001</v>
      </c>
      <c r="F61" s="55">
        <f t="shared" si="1"/>
        <v>46022</v>
      </c>
      <c r="G61" s="18">
        <v>0.56041666666666701</v>
      </c>
      <c r="H61" s="35" t="s">
        <v>14</v>
      </c>
      <c r="I61" s="61"/>
    </row>
    <row r="62" spans="1:9" ht="25.4" hidden="1" customHeight="1">
      <c r="A62" s="45" t="s">
        <v>68</v>
      </c>
      <c r="B62" s="17">
        <f>F61+4</f>
        <v>46026</v>
      </c>
      <c r="C62" s="18">
        <v>0.58333333333333304</v>
      </c>
      <c r="D62" s="17">
        <v>46027</v>
      </c>
      <c r="E62" s="18">
        <v>0.30208333333333298</v>
      </c>
      <c r="F62" s="55">
        <f>D62</f>
        <v>46027</v>
      </c>
      <c r="G62" s="18">
        <v>0.83333333333333304</v>
      </c>
      <c r="H62" s="35" t="s">
        <v>14</v>
      </c>
      <c r="I62" s="61"/>
    </row>
    <row r="63" spans="1:9" ht="25.4" hidden="1" customHeight="1">
      <c r="A63" s="45" t="s">
        <v>69</v>
      </c>
      <c r="B63" s="55">
        <f>F62+1</f>
        <v>46028</v>
      </c>
      <c r="C63" s="18">
        <v>0.83333333333333304</v>
      </c>
      <c r="D63" s="55">
        <f>B63+1</f>
        <v>46029</v>
      </c>
      <c r="E63" s="18">
        <v>0.47916666666666702</v>
      </c>
      <c r="F63" s="55">
        <f>D63</f>
        <v>46029</v>
      </c>
      <c r="G63" s="18">
        <v>0.95833333333333304</v>
      </c>
      <c r="H63" s="35"/>
      <c r="I63" s="61"/>
    </row>
    <row r="64" spans="1:9" ht="25.4" hidden="1" customHeight="1">
      <c r="A64" s="45" t="s">
        <v>70</v>
      </c>
      <c r="B64" s="55">
        <v>46030</v>
      </c>
      <c r="C64" s="18">
        <v>0.45833333333333298</v>
      </c>
      <c r="D64" s="55">
        <f>B64+3</f>
        <v>46033</v>
      </c>
      <c r="E64" s="18">
        <v>0.45833333333333298</v>
      </c>
      <c r="F64" s="55">
        <f>D64</f>
        <v>46033</v>
      </c>
      <c r="G64" s="18">
        <v>0.875</v>
      </c>
      <c r="H64" s="35" t="s">
        <v>14</v>
      </c>
      <c r="I64" s="61"/>
    </row>
    <row r="65" spans="1:9" ht="25.4" hidden="1" customHeight="1">
      <c r="A65" s="45" t="s">
        <v>71</v>
      </c>
      <c r="B65" s="55">
        <v>46036</v>
      </c>
      <c r="C65" s="18">
        <v>0.25</v>
      </c>
      <c r="D65" s="55">
        <f>B65</f>
        <v>46036</v>
      </c>
      <c r="E65" s="18">
        <v>0.9</v>
      </c>
      <c r="F65" s="55">
        <v>46038</v>
      </c>
      <c r="G65" s="18">
        <v>8.3333333333333301E-2</v>
      </c>
      <c r="H65" s="35" t="s">
        <v>14</v>
      </c>
      <c r="I65" s="61"/>
    </row>
    <row r="66" spans="1:9" ht="25.4" hidden="1" customHeight="1">
      <c r="A66" s="45" t="s">
        <v>72</v>
      </c>
      <c r="B66" s="55">
        <f>F65+3</f>
        <v>46041</v>
      </c>
      <c r="C66" s="18">
        <v>0.66666666666666696</v>
      </c>
      <c r="D66" s="55">
        <f>B66+1</f>
        <v>46042</v>
      </c>
      <c r="E66" s="18">
        <v>0.70833333333333304</v>
      </c>
      <c r="F66" s="55">
        <f>D66+1</f>
        <v>46043</v>
      </c>
      <c r="G66" s="18">
        <v>0.25</v>
      </c>
      <c r="H66" s="35" t="s">
        <v>73</v>
      </c>
      <c r="I66" s="61"/>
    </row>
    <row r="67" spans="1:9" ht="25.4" hidden="1" customHeight="1">
      <c r="A67" s="45" t="s">
        <v>74</v>
      </c>
      <c r="B67" s="17">
        <f>F66+1</f>
        <v>46044</v>
      </c>
      <c r="C67" s="18">
        <v>0.25</v>
      </c>
      <c r="D67" s="17">
        <f>B67+1</f>
        <v>46045</v>
      </c>
      <c r="E67" s="18">
        <v>3.6111111111111101E-2</v>
      </c>
      <c r="F67" s="55">
        <f>D67</f>
        <v>46045</v>
      </c>
      <c r="G67" s="18">
        <v>0.30416666666666697</v>
      </c>
      <c r="H67" s="30" t="s">
        <v>14</v>
      </c>
      <c r="I67" s="65"/>
    </row>
    <row r="68" spans="1:9" ht="25.4" hidden="1" customHeight="1">
      <c r="A68" s="45" t="s">
        <v>75</v>
      </c>
      <c r="B68" s="17">
        <f>F67</f>
        <v>46045</v>
      </c>
      <c r="C68" s="18">
        <v>0.79166666666666696</v>
      </c>
      <c r="D68" s="17">
        <f>B68+1</f>
        <v>46046</v>
      </c>
      <c r="E68" s="18">
        <v>0.83333333333333304</v>
      </c>
      <c r="F68" s="55">
        <f t="shared" ref="F68:F69" si="2">D68+1</f>
        <v>46047</v>
      </c>
      <c r="G68" s="18">
        <v>0.25</v>
      </c>
      <c r="H68" s="30" t="s">
        <v>14</v>
      </c>
      <c r="I68" s="65"/>
    </row>
    <row r="69" spans="1:9" ht="25.4" hidden="1" customHeight="1">
      <c r="A69" s="45" t="s">
        <v>76</v>
      </c>
      <c r="B69" s="55">
        <f>F68+2</f>
        <v>46049</v>
      </c>
      <c r="C69" s="18">
        <v>0.91666666666666696</v>
      </c>
      <c r="D69" s="17">
        <f>B69+2</f>
        <v>46051</v>
      </c>
      <c r="E69" s="9">
        <v>0.29166666666666702</v>
      </c>
      <c r="F69" s="55">
        <f t="shared" si="2"/>
        <v>46052</v>
      </c>
      <c r="G69" s="18">
        <v>0.79166666666666696</v>
      </c>
      <c r="H69" s="30" t="s">
        <v>14</v>
      </c>
      <c r="I69" s="61"/>
    </row>
    <row r="70" spans="1:9" ht="25.4" hidden="1" customHeight="1">
      <c r="A70" s="45" t="s">
        <v>77</v>
      </c>
      <c r="B70" s="55">
        <f>F69+4</f>
        <v>46056</v>
      </c>
      <c r="C70" s="18">
        <v>0.875</v>
      </c>
      <c r="D70" s="17">
        <f>B70+4</f>
        <v>46060</v>
      </c>
      <c r="E70" s="9">
        <v>0.25277777777777799</v>
      </c>
      <c r="F70" s="55">
        <f>D70</f>
        <v>46060</v>
      </c>
      <c r="G70" s="18">
        <v>0.68472222222222201</v>
      </c>
      <c r="H70" s="30" t="s">
        <v>14</v>
      </c>
      <c r="I70" s="61"/>
    </row>
    <row r="71" spans="1:9" ht="25.4" hidden="1" customHeight="1">
      <c r="A71" s="45" t="s">
        <v>78</v>
      </c>
      <c r="B71" s="55">
        <f>F70+1</f>
        <v>46061</v>
      </c>
      <c r="C71" s="18">
        <v>0.66666666666666696</v>
      </c>
      <c r="D71" s="17">
        <f>B71+2</f>
        <v>46063</v>
      </c>
      <c r="E71" s="9">
        <v>0.66666666666666696</v>
      </c>
      <c r="F71" s="55">
        <f>D71+1</f>
        <v>46064</v>
      </c>
      <c r="G71" s="18">
        <v>0.104166666666667</v>
      </c>
      <c r="H71" s="30" t="s">
        <v>14</v>
      </c>
      <c r="I71" s="65"/>
    </row>
    <row r="72" spans="1:9" ht="25.4" hidden="1" customHeight="1">
      <c r="A72" s="45" t="s">
        <v>79</v>
      </c>
      <c r="B72" s="55">
        <f>F71</f>
        <v>46064</v>
      </c>
      <c r="C72" s="18">
        <v>0.60416666666666696</v>
      </c>
      <c r="D72" s="39">
        <f>B72+3</f>
        <v>46067</v>
      </c>
      <c r="E72" s="9">
        <v>0.53472222222222199</v>
      </c>
      <c r="F72" s="55">
        <f>D72</f>
        <v>46067</v>
      </c>
      <c r="G72" s="18">
        <v>0.83333333333333304</v>
      </c>
      <c r="H72" s="30" t="s">
        <v>14</v>
      </c>
      <c r="I72" s="65"/>
    </row>
    <row r="73" spans="1:9" ht="25.4" hidden="1" customHeight="1">
      <c r="A73" s="45" t="s">
        <v>80</v>
      </c>
      <c r="B73" s="17">
        <f>F72+3</f>
        <v>46070</v>
      </c>
      <c r="C73" s="18">
        <v>0.66666666666666696</v>
      </c>
      <c r="D73" s="17">
        <f>B73+4</f>
        <v>46074</v>
      </c>
      <c r="E73" s="9">
        <v>0.28749999999999998</v>
      </c>
      <c r="F73" s="17">
        <f t="shared" ref="F73:F74" si="3">D73+1</f>
        <v>46075</v>
      </c>
      <c r="G73" s="18">
        <v>0.76944444444444404</v>
      </c>
      <c r="H73" s="30" t="s">
        <v>14</v>
      </c>
      <c r="I73" s="65"/>
    </row>
    <row r="74" spans="1:9" ht="25.4" hidden="1" customHeight="1">
      <c r="A74" s="45" t="s">
        <v>81</v>
      </c>
      <c r="B74" s="17">
        <f>F73+4</f>
        <v>46079</v>
      </c>
      <c r="C74" s="18">
        <v>0.20833333333333301</v>
      </c>
      <c r="D74" s="17">
        <f>B74</f>
        <v>46079</v>
      </c>
      <c r="E74" s="9">
        <v>0.54166666666666696</v>
      </c>
      <c r="F74" s="17">
        <f t="shared" si="3"/>
        <v>46080</v>
      </c>
      <c r="G74" s="18">
        <v>9.0277777777777804E-2</v>
      </c>
      <c r="H74" s="30" t="s">
        <v>14</v>
      </c>
      <c r="I74" s="61"/>
    </row>
    <row r="75" spans="1:9" ht="25.4" hidden="1" customHeight="1">
      <c r="A75" s="45" t="s">
        <v>82</v>
      </c>
      <c r="B75" s="17">
        <f>F74+1</f>
        <v>46081</v>
      </c>
      <c r="C75" s="18">
        <v>0.125</v>
      </c>
      <c r="D75" s="17">
        <f>B75</f>
        <v>46081</v>
      </c>
      <c r="E75" s="18">
        <v>0.375</v>
      </c>
      <c r="F75" s="17">
        <f>D75</f>
        <v>46081</v>
      </c>
      <c r="G75" s="18">
        <v>0.83333333333333304</v>
      </c>
      <c r="H75" s="35"/>
      <c r="I75" s="65"/>
    </row>
    <row r="76" spans="1:9" ht="25.4" hidden="1" customHeight="1">
      <c r="A76" s="45" t="s">
        <v>83</v>
      </c>
      <c r="B76" s="17">
        <f>F75+1</f>
        <v>46082</v>
      </c>
      <c r="C76" s="18">
        <v>0.41666666666666702</v>
      </c>
      <c r="D76" s="17">
        <f>B76</f>
        <v>46082</v>
      </c>
      <c r="E76" s="18">
        <v>0.53333333333333299</v>
      </c>
      <c r="F76" s="17">
        <f>D76</f>
        <v>46082</v>
      </c>
      <c r="G76" s="18">
        <v>0.83333333333333304</v>
      </c>
      <c r="H76" s="35"/>
      <c r="I76" s="65"/>
    </row>
    <row r="77" spans="1:9" ht="25.4" hidden="1" customHeight="1">
      <c r="A77" s="45" t="s">
        <v>84</v>
      </c>
      <c r="B77" s="17">
        <f>F76+4</f>
        <v>46086</v>
      </c>
      <c r="C77" s="18">
        <v>0.91666666666666696</v>
      </c>
      <c r="D77" s="17">
        <f>B77+2</f>
        <v>46088</v>
      </c>
      <c r="E77" s="18">
        <v>0.91666666666666696</v>
      </c>
      <c r="F77" s="17">
        <f>D77+2</f>
        <v>46090</v>
      </c>
      <c r="G77" s="18">
        <v>0.20833333333333301</v>
      </c>
      <c r="H77" s="30" t="s">
        <v>14</v>
      </c>
      <c r="I77" s="65"/>
    </row>
    <row r="78" spans="1:9" ht="25.4" hidden="1" customHeight="1">
      <c r="A78" s="45" t="s">
        <v>85</v>
      </c>
      <c r="B78" s="17">
        <v>46092</v>
      </c>
      <c r="C78" s="18">
        <v>0.66666666666666696</v>
      </c>
      <c r="D78" s="55">
        <v>46096</v>
      </c>
      <c r="E78" s="18">
        <v>0.36180555555555599</v>
      </c>
      <c r="F78" s="17">
        <f>D78+1</f>
        <v>46097</v>
      </c>
      <c r="G78" s="9">
        <v>0.28958333333333303</v>
      </c>
      <c r="H78" s="30" t="s">
        <v>86</v>
      </c>
      <c r="I78" s="65"/>
    </row>
    <row r="79" spans="1:9" ht="26.9" customHeight="1">
      <c r="A79" s="88" t="s">
        <v>314</v>
      </c>
      <c r="B79" s="89"/>
      <c r="C79" s="89"/>
      <c r="D79" s="89"/>
      <c r="E79" s="89"/>
      <c r="F79" s="89"/>
      <c r="G79" s="89"/>
      <c r="H79" s="89"/>
      <c r="I79" s="89"/>
    </row>
    <row r="80" spans="1:9" ht="26.9" customHeight="1">
      <c r="A80" s="6" t="s">
        <v>4</v>
      </c>
      <c r="B80" s="86" t="s">
        <v>5</v>
      </c>
      <c r="C80" s="87"/>
      <c r="D80" s="86" t="s">
        <v>6</v>
      </c>
      <c r="E80" s="87"/>
      <c r="F80" s="86" t="s">
        <v>7</v>
      </c>
      <c r="G80" s="87"/>
      <c r="H80" s="7" t="s">
        <v>8</v>
      </c>
      <c r="I80" s="7" t="s">
        <v>9</v>
      </c>
    </row>
    <row r="81" spans="1:9" customFormat="1" ht="24" hidden="1" customHeight="1">
      <c r="A81" s="66" t="s">
        <v>83</v>
      </c>
      <c r="B81" s="8">
        <v>46079</v>
      </c>
      <c r="C81" s="18">
        <v>0.33333333333333298</v>
      </c>
      <c r="D81" s="8">
        <v>46084</v>
      </c>
      <c r="E81" s="18">
        <v>0.54166666666666696</v>
      </c>
      <c r="F81" s="8">
        <f>D81</f>
        <v>46084</v>
      </c>
      <c r="G81" s="18">
        <v>0.72916666666666696</v>
      </c>
      <c r="H81" s="30" t="s">
        <v>87</v>
      </c>
      <c r="I81" s="31"/>
    </row>
    <row r="82" spans="1:9" customFormat="1" ht="24" hidden="1" customHeight="1">
      <c r="A82" s="58" t="s">
        <v>82</v>
      </c>
      <c r="B82" s="8">
        <f>F81+1</f>
        <v>46085</v>
      </c>
      <c r="C82" s="18">
        <v>0.20833333333333301</v>
      </c>
      <c r="D82" s="8">
        <f>B82</f>
        <v>46085</v>
      </c>
      <c r="E82" s="18">
        <v>0.83333333333333304</v>
      </c>
      <c r="F82" s="8">
        <f>D82+1</f>
        <v>46086</v>
      </c>
      <c r="G82" s="18">
        <v>8.3333333333333301E-2</v>
      </c>
      <c r="H82" s="30"/>
      <c r="I82" s="31"/>
    </row>
    <row r="83" spans="1:9" customFormat="1" ht="24" hidden="1" customHeight="1">
      <c r="A83" s="58" t="s">
        <v>81</v>
      </c>
      <c r="B83" s="8">
        <f>F82+1</f>
        <v>46087</v>
      </c>
      <c r="C83" s="18">
        <v>0.125</v>
      </c>
      <c r="D83" s="8">
        <f>B83+1</f>
        <v>46088</v>
      </c>
      <c r="E83" s="18">
        <v>0.30902777777777801</v>
      </c>
      <c r="F83" s="8">
        <f>D83</f>
        <v>46088</v>
      </c>
      <c r="G83" s="18">
        <v>0.60624999999999996</v>
      </c>
      <c r="H83" s="30" t="s">
        <v>14</v>
      </c>
      <c r="I83" s="31"/>
    </row>
    <row r="84" spans="1:9" customFormat="1" ht="24" hidden="1" customHeight="1">
      <c r="A84" s="58" t="s">
        <v>84</v>
      </c>
      <c r="B84" s="8">
        <f>F83+4</f>
        <v>46092</v>
      </c>
      <c r="C84" s="18">
        <v>0.25</v>
      </c>
      <c r="D84" s="8">
        <f t="shared" ref="D84" si="4">B84</f>
        <v>46092</v>
      </c>
      <c r="E84" s="18">
        <v>0.70833333333333304</v>
      </c>
      <c r="F84" s="8">
        <v>46094</v>
      </c>
      <c r="G84" s="18">
        <v>0.19166666666666701</v>
      </c>
      <c r="H84" s="30" t="s">
        <v>14</v>
      </c>
      <c r="I84" s="31"/>
    </row>
    <row r="85" spans="1:9" customFormat="1" ht="24" hidden="1" customHeight="1">
      <c r="A85" s="58" t="s">
        <v>88</v>
      </c>
      <c r="B85" s="8">
        <f>F84+3</f>
        <v>46097</v>
      </c>
      <c r="C85" s="18">
        <v>0.83333333333333304</v>
      </c>
      <c r="D85" s="8">
        <f>B85+2</f>
        <v>46099</v>
      </c>
      <c r="E85" s="18">
        <v>0.25</v>
      </c>
      <c r="F85" s="8">
        <f>D85</f>
        <v>46099</v>
      </c>
      <c r="G85" s="18">
        <v>0.70833333333333304</v>
      </c>
      <c r="H85" s="30" t="s">
        <v>14</v>
      </c>
      <c r="I85" s="31"/>
    </row>
    <row r="86" spans="1:9" customFormat="1" ht="24" hidden="1" customHeight="1">
      <c r="A86" s="58" t="s">
        <v>89</v>
      </c>
      <c r="B86" s="8">
        <f>F85+1</f>
        <v>46100</v>
      </c>
      <c r="C86" s="18">
        <v>0.75</v>
      </c>
      <c r="D86" s="8">
        <f>B86+1</f>
        <v>46101</v>
      </c>
      <c r="E86" s="18">
        <v>0.83333333333333304</v>
      </c>
      <c r="F86" s="8">
        <f>D86+1</f>
        <v>46102</v>
      </c>
      <c r="G86" s="18">
        <v>0.14583333333333301</v>
      </c>
      <c r="H86" s="30" t="s">
        <v>14</v>
      </c>
      <c r="I86" s="51"/>
    </row>
    <row r="87" spans="1:9" customFormat="1" ht="24" hidden="1" customHeight="1">
      <c r="A87" s="29" t="s">
        <v>90</v>
      </c>
      <c r="B87" s="8">
        <f>F86</f>
        <v>46102</v>
      </c>
      <c r="C87" s="18">
        <v>0.64583333333333304</v>
      </c>
      <c r="D87" s="8">
        <f>B87+3</f>
        <v>46105</v>
      </c>
      <c r="E87" s="18">
        <v>0.35416666666666702</v>
      </c>
      <c r="F87" s="8">
        <f>D87</f>
        <v>46105</v>
      </c>
      <c r="G87" s="18">
        <v>0.85902777777777795</v>
      </c>
      <c r="H87" s="30" t="s">
        <v>14</v>
      </c>
      <c r="I87" s="51"/>
    </row>
    <row r="88" spans="1:9" customFormat="1" ht="24" hidden="1" customHeight="1">
      <c r="A88" s="58" t="s">
        <v>91</v>
      </c>
      <c r="B88" s="8">
        <f>F87+3</f>
        <v>46108</v>
      </c>
      <c r="C88" s="18">
        <v>0.33333333333333298</v>
      </c>
      <c r="D88" s="8">
        <f>B88+9</f>
        <v>46117</v>
      </c>
      <c r="E88" s="9">
        <v>0.15416666666666701</v>
      </c>
      <c r="F88" s="8">
        <f>D88+1</f>
        <v>46118</v>
      </c>
      <c r="G88" s="18">
        <v>0.625</v>
      </c>
      <c r="H88" s="67"/>
      <c r="I88" s="31"/>
    </row>
    <row r="89" spans="1:9" customFormat="1" ht="24" customHeight="1">
      <c r="A89" s="58" t="s">
        <v>92</v>
      </c>
      <c r="B89" s="8">
        <f>F88+4</f>
        <v>46122</v>
      </c>
      <c r="C89" s="18">
        <v>0.375</v>
      </c>
      <c r="D89" s="8">
        <f>B89</f>
        <v>46122</v>
      </c>
      <c r="E89" s="18">
        <v>0.58333333333333304</v>
      </c>
      <c r="F89" s="8">
        <f>D89+1</f>
        <v>46123</v>
      </c>
      <c r="G89" s="18">
        <v>0.1125</v>
      </c>
      <c r="H89" s="30" t="s">
        <v>14</v>
      </c>
      <c r="I89" s="31"/>
    </row>
    <row r="90" spans="1:9" customFormat="1" ht="24" customHeight="1">
      <c r="A90" s="58" t="s">
        <v>93</v>
      </c>
      <c r="B90" s="8">
        <f>F89+1</f>
        <v>46124</v>
      </c>
      <c r="C90" s="18">
        <v>0.16666666666666666</v>
      </c>
      <c r="D90" s="8">
        <f>B90+1</f>
        <v>46125</v>
      </c>
      <c r="E90" s="18">
        <v>0.625</v>
      </c>
      <c r="F90" s="8">
        <f>D90</f>
        <v>46125</v>
      </c>
      <c r="G90" s="18">
        <v>0.9375</v>
      </c>
      <c r="H90" s="30" t="s">
        <v>14</v>
      </c>
      <c r="I90" s="51"/>
    </row>
    <row r="91" spans="1:9" customFormat="1" ht="24" customHeight="1">
      <c r="A91" s="29" t="s">
        <v>94</v>
      </c>
      <c r="B91" s="8">
        <f>F90+1</f>
        <v>46126</v>
      </c>
      <c r="C91" s="18">
        <v>0.45833333333333331</v>
      </c>
      <c r="D91" s="8">
        <f>B91+1</f>
        <v>46127</v>
      </c>
      <c r="E91" s="18">
        <v>0.375</v>
      </c>
      <c r="F91" s="8">
        <f>D91</f>
        <v>46127</v>
      </c>
      <c r="G91" s="18">
        <v>0.83333333333333337</v>
      </c>
      <c r="H91" s="30" t="s">
        <v>304</v>
      </c>
      <c r="I91" s="51"/>
    </row>
    <row r="92" spans="1:9" customFormat="1" ht="24" customHeight="1">
      <c r="A92" s="58" t="s">
        <v>95</v>
      </c>
      <c r="B92" s="8">
        <f>F91+3</f>
        <v>46130</v>
      </c>
      <c r="C92" s="18">
        <v>0.75</v>
      </c>
      <c r="D92" s="8">
        <f>B92+9</f>
        <v>46139</v>
      </c>
      <c r="E92" s="18">
        <v>6.9444444444444447E-4</v>
      </c>
      <c r="F92" s="8">
        <f>D92</f>
        <v>46139</v>
      </c>
      <c r="G92" s="18">
        <v>0.83333333333333337</v>
      </c>
      <c r="H92" s="30" t="s">
        <v>96</v>
      </c>
      <c r="I92" s="31"/>
    </row>
    <row r="93" spans="1:9" ht="26.9" customHeight="1">
      <c r="A93" s="88" t="s">
        <v>303</v>
      </c>
      <c r="B93" s="89"/>
      <c r="C93" s="89"/>
      <c r="D93" s="89"/>
      <c r="E93" s="89"/>
      <c r="F93" s="89"/>
      <c r="G93" s="89"/>
      <c r="H93" s="89"/>
      <c r="I93" s="89"/>
    </row>
    <row r="94" spans="1:9" ht="26.9" customHeight="1">
      <c r="A94" s="6" t="s">
        <v>4</v>
      </c>
      <c r="B94" s="86" t="s">
        <v>5</v>
      </c>
      <c r="C94" s="87"/>
      <c r="D94" s="86" t="s">
        <v>6</v>
      </c>
      <c r="E94" s="87"/>
      <c r="F94" s="86" t="s">
        <v>7</v>
      </c>
      <c r="G94" s="87"/>
      <c r="H94" s="7" t="s">
        <v>8</v>
      </c>
      <c r="I94" s="7" t="s">
        <v>9</v>
      </c>
    </row>
    <row r="95" spans="1:9" customFormat="1" ht="24" customHeight="1">
      <c r="A95" s="58" t="s">
        <v>97</v>
      </c>
      <c r="B95" s="8">
        <v>46129</v>
      </c>
      <c r="C95" s="18">
        <v>0.29166666666666669</v>
      </c>
      <c r="D95" s="8">
        <f>B95+2</f>
        <v>46131</v>
      </c>
      <c r="E95" s="9">
        <v>0.66666666666666663</v>
      </c>
      <c r="F95" s="8">
        <f>D95+1</f>
        <v>46132</v>
      </c>
      <c r="G95" s="18">
        <v>8.3333333333333329E-2</v>
      </c>
      <c r="H95" s="30" t="s">
        <v>305</v>
      </c>
      <c r="I95" s="31"/>
    </row>
    <row r="96" spans="1:9" customFormat="1" ht="24" customHeight="1">
      <c r="A96" s="58" t="s">
        <v>99</v>
      </c>
      <c r="B96" s="8">
        <f>F95+1</f>
        <v>46133</v>
      </c>
      <c r="C96" s="18">
        <v>0.33333333333333331</v>
      </c>
      <c r="D96" s="8">
        <f>B96+2</f>
        <v>46135</v>
      </c>
      <c r="E96" s="9">
        <v>0.27083333333333331</v>
      </c>
      <c r="F96" s="8">
        <f>D96</f>
        <v>46135</v>
      </c>
      <c r="G96" s="18">
        <v>0.54166666666666663</v>
      </c>
      <c r="H96" s="30" t="s">
        <v>304</v>
      </c>
      <c r="I96" s="31"/>
    </row>
    <row r="97" spans="1:9" customFormat="1" ht="24" customHeight="1">
      <c r="A97" s="58" t="s">
        <v>100</v>
      </c>
      <c r="B97" s="8">
        <f>F96+1</f>
        <v>46136</v>
      </c>
      <c r="C97" s="18">
        <v>0</v>
      </c>
      <c r="D97" s="8">
        <f>B97+1</f>
        <v>46137</v>
      </c>
      <c r="E97" s="18">
        <v>0.58333333333333337</v>
      </c>
      <c r="F97" s="8">
        <f>D97</f>
        <v>46137</v>
      </c>
      <c r="G97" s="18">
        <v>0.83333333333333337</v>
      </c>
      <c r="H97" s="30" t="s">
        <v>304</v>
      </c>
      <c r="I97" s="31"/>
    </row>
    <row r="98" spans="1:9" customFormat="1" ht="24" customHeight="1">
      <c r="A98" s="58" t="s">
        <v>101</v>
      </c>
      <c r="B98" s="8">
        <f>F97+3</f>
        <v>46140</v>
      </c>
      <c r="C98" s="18">
        <v>0.83333333333333337</v>
      </c>
      <c r="D98" s="8">
        <f>B98+2</f>
        <v>46142</v>
      </c>
      <c r="E98" s="18">
        <v>0</v>
      </c>
      <c r="F98" s="8">
        <f>D98+1</f>
        <v>46143</v>
      </c>
      <c r="G98" s="18">
        <v>0</v>
      </c>
      <c r="H98" s="30"/>
      <c r="I98" s="31"/>
    </row>
    <row r="99" spans="1:9" customFormat="1" ht="24" customHeight="1">
      <c r="A99" s="58" t="s">
        <v>335</v>
      </c>
      <c r="B99" s="8">
        <f>F98+3</f>
        <v>46146</v>
      </c>
      <c r="C99" s="18">
        <v>0.83333333333333337</v>
      </c>
      <c r="D99" s="8">
        <f>B99</f>
        <v>46146</v>
      </c>
      <c r="E99" s="18">
        <v>0.95833333333333337</v>
      </c>
      <c r="F99" s="8">
        <f>D99+1</f>
        <v>46147</v>
      </c>
      <c r="G99" s="18">
        <v>0.54166666666666663</v>
      </c>
      <c r="H99" s="30"/>
      <c r="I99" s="31"/>
    </row>
    <row r="100" spans="1:9" customFormat="1" ht="24" customHeight="1">
      <c r="A100" s="58" t="s">
        <v>336</v>
      </c>
      <c r="B100" s="8">
        <f>F99+1</f>
        <v>46148</v>
      </c>
      <c r="C100" s="18">
        <v>0.5</v>
      </c>
      <c r="D100" s="8">
        <f>B100</f>
        <v>46148</v>
      </c>
      <c r="E100" s="18">
        <v>0.83333333333333337</v>
      </c>
      <c r="F100" s="8">
        <f>D100+1</f>
        <v>46149</v>
      </c>
      <c r="G100" s="18">
        <v>0.25</v>
      </c>
      <c r="H100" s="30"/>
      <c r="I100" s="51"/>
    </row>
    <row r="101" spans="1:9" customFormat="1" ht="24" customHeight="1">
      <c r="A101" s="29" t="s">
        <v>337</v>
      </c>
      <c r="B101" s="8">
        <f>F100</f>
        <v>46149</v>
      </c>
      <c r="C101" s="18">
        <v>0.83333333333333337</v>
      </c>
      <c r="D101" s="8">
        <f>B101</f>
        <v>46149</v>
      </c>
      <c r="E101" s="18">
        <v>0.91666666666666663</v>
      </c>
      <c r="F101" s="8">
        <f>D101+1</f>
        <v>46150</v>
      </c>
      <c r="G101" s="18">
        <v>0.33333333333333331</v>
      </c>
      <c r="H101" s="30"/>
      <c r="I101" s="51"/>
    </row>
    <row r="102" spans="1:9" customFormat="1" ht="24" customHeight="1">
      <c r="A102" s="58" t="s">
        <v>338</v>
      </c>
      <c r="B102" s="8">
        <f>F101+3</f>
        <v>46153</v>
      </c>
      <c r="C102" s="18">
        <v>0</v>
      </c>
      <c r="D102" s="8">
        <f>B102</f>
        <v>46153</v>
      </c>
      <c r="E102" s="18">
        <v>0.5</v>
      </c>
      <c r="F102" s="8">
        <f>D102+1</f>
        <v>46154</v>
      </c>
      <c r="G102" s="18">
        <v>0.41666666666666669</v>
      </c>
      <c r="H102" s="30"/>
      <c r="I102" s="31"/>
    </row>
    <row r="103" spans="1:9" customFormat="1" ht="24" customHeight="1">
      <c r="A103" s="58" t="s">
        <v>339</v>
      </c>
      <c r="B103" s="8">
        <f>F102+4</f>
        <v>46158</v>
      </c>
      <c r="C103" s="18">
        <v>0</v>
      </c>
      <c r="D103" s="8">
        <f>B103</f>
        <v>46158</v>
      </c>
      <c r="E103" s="18">
        <v>4.1666666666666664E-2</v>
      </c>
      <c r="F103" s="8">
        <f>D103</f>
        <v>46158</v>
      </c>
      <c r="G103" s="18">
        <v>0.58333333333333337</v>
      </c>
      <c r="H103" s="30" t="s">
        <v>340</v>
      </c>
      <c r="I103" s="31"/>
    </row>
  </sheetData>
  <mergeCells count="37">
    <mergeCell ref="B94:C94"/>
    <mergeCell ref="D94:E94"/>
    <mergeCell ref="F94:G94"/>
    <mergeCell ref="B53:C53"/>
    <mergeCell ref="D53:E53"/>
    <mergeCell ref="F53:G53"/>
    <mergeCell ref="A79:I79"/>
    <mergeCell ref="B80:C80"/>
    <mergeCell ref="D80:E80"/>
    <mergeCell ref="F80:G80"/>
    <mergeCell ref="A93:I93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9:I19"/>
    <mergeCell ref="B20:C20"/>
    <mergeCell ref="D20:E20"/>
    <mergeCell ref="F20:G20"/>
    <mergeCell ref="A27:I27"/>
    <mergeCell ref="B28:C28"/>
    <mergeCell ref="D28:E28"/>
    <mergeCell ref="F28:G28"/>
    <mergeCell ref="A34:I34"/>
    <mergeCell ref="B35:C35"/>
    <mergeCell ref="D35:E35"/>
    <mergeCell ref="F35:G35"/>
    <mergeCell ref="A52:I52"/>
    <mergeCell ref="A43:I43"/>
    <mergeCell ref="B44:C44"/>
    <mergeCell ref="D44:E44"/>
    <mergeCell ref="F44:G44"/>
  </mergeCells>
  <phoneticPr fontId="42" type="noConversion"/>
  <conditionalFormatting sqref="B4 F4:F5 B57:B59 F32:F44 F48:F51 F46">
    <cfRule type="cellIs" dxfId="847" priority="5497" stopIfTrue="1" operator="lessThan">
      <formula>$H$3</formula>
    </cfRule>
  </conditionalFormatting>
  <conditionalFormatting sqref="B5:B8">
    <cfRule type="cellIs" dxfId="846" priority="393" stopIfTrue="1" operator="lessThan">
      <formula>$H$3</formula>
    </cfRule>
  </conditionalFormatting>
  <conditionalFormatting sqref="B9:B12 D32:D44 D48:D51">
    <cfRule type="cellIs" dxfId="845" priority="414" stopIfTrue="1" operator="lessThan">
      <formula>$H$3</formula>
    </cfRule>
  </conditionalFormatting>
  <conditionalFormatting sqref="B9:B12 F32:F44">
    <cfRule type="cellIs" dxfId="844" priority="413" stopIfTrue="1" operator="equal">
      <formula>$H$3</formula>
    </cfRule>
  </conditionalFormatting>
  <conditionalFormatting sqref="B9:B28">
    <cfRule type="cellIs" dxfId="843" priority="412" stopIfTrue="1" operator="lessThan">
      <formula>$H$3</formula>
    </cfRule>
  </conditionalFormatting>
  <conditionalFormatting sqref="B13:B16">
    <cfRule type="cellIs" dxfId="842" priority="371" stopIfTrue="1" operator="equal">
      <formula>$H$3</formula>
    </cfRule>
  </conditionalFormatting>
  <conditionalFormatting sqref="B13:B18">
    <cfRule type="cellIs" dxfId="841" priority="372" stopIfTrue="1" operator="lessThan">
      <formula>$H$3</formula>
    </cfRule>
  </conditionalFormatting>
  <conditionalFormatting sqref="B21:B26 B32:B44">
    <cfRule type="cellIs" dxfId="840" priority="277" stopIfTrue="1" operator="lessThan">
      <formula>$H$3</formula>
    </cfRule>
  </conditionalFormatting>
  <conditionalFormatting sqref="B29:B30">
    <cfRule type="cellIs" dxfId="839" priority="219" stopIfTrue="1" operator="equal">
      <formula>$H$3</formula>
    </cfRule>
    <cfRule type="cellIs" dxfId="838" priority="220" stopIfTrue="1" operator="lessThan">
      <formula>$H$3</formula>
    </cfRule>
  </conditionalFormatting>
  <conditionalFormatting sqref="B32:B44 B21:B26">
    <cfRule type="cellIs" dxfId="837" priority="276" stopIfTrue="1" operator="equal">
      <formula>$H$3</formula>
    </cfRule>
  </conditionalFormatting>
  <conditionalFormatting sqref="B34:B35">
    <cfRule type="cellIs" dxfId="836" priority="181" stopIfTrue="1" operator="equal">
      <formula>$H$3</formula>
    </cfRule>
    <cfRule type="cellIs" dxfId="835" priority="188" stopIfTrue="1" operator="lessThan">
      <formula>$H$3</formula>
    </cfRule>
  </conditionalFormatting>
  <conditionalFormatting sqref="B35 D35">
    <cfRule type="cellIs" dxfId="834" priority="177" stopIfTrue="1" operator="equal">
      <formula>$H$3</formula>
    </cfRule>
    <cfRule type="cellIs" dxfId="833" priority="178" stopIfTrue="1" operator="lessThan">
      <formula>$H$3</formula>
    </cfRule>
  </conditionalFormatting>
  <conditionalFormatting sqref="B35">
    <cfRule type="cellIs" dxfId="832" priority="175" stopIfTrue="1" operator="equal">
      <formula>$H$3</formula>
    </cfRule>
    <cfRule type="cellIs" dxfId="831" priority="176" stopIfTrue="1" operator="lessThan">
      <formula>$H$3</formula>
    </cfRule>
  </conditionalFormatting>
  <conditionalFormatting sqref="B43:B44">
    <cfRule type="cellIs" dxfId="830" priority="37" stopIfTrue="1" operator="equal">
      <formula>$H$3</formula>
    </cfRule>
    <cfRule type="cellIs" dxfId="829" priority="44" stopIfTrue="1" operator="lessThan">
      <formula>$H$3</formula>
    </cfRule>
  </conditionalFormatting>
  <conditionalFormatting sqref="B44">
    <cfRule type="cellIs" dxfId="828" priority="33" stopIfTrue="1" operator="equal">
      <formula>$H$3</formula>
    </cfRule>
    <cfRule type="cellIs" dxfId="827" priority="34" stopIfTrue="1" operator="lessThan">
      <formula>$H$3</formula>
    </cfRule>
  </conditionalFormatting>
  <conditionalFormatting sqref="B44:B46 D44:D46">
    <cfRule type="cellIs" dxfId="826" priority="26" stopIfTrue="1" operator="lessThan">
      <formula>$H$3</formula>
    </cfRule>
  </conditionalFormatting>
  <conditionalFormatting sqref="B45">
    <cfRule type="cellIs" dxfId="825" priority="20" stopIfTrue="1" operator="equal">
      <formula>$H$3</formula>
    </cfRule>
    <cfRule type="cellIs" dxfId="824" priority="21" stopIfTrue="1" operator="lessThan">
      <formula>$H$3</formula>
    </cfRule>
  </conditionalFormatting>
  <conditionalFormatting sqref="B48:B51">
    <cfRule type="cellIs" dxfId="823" priority="192" stopIfTrue="1" operator="equal">
      <formula>$H$3</formula>
    </cfRule>
    <cfRule type="cellIs" dxfId="822" priority="224" stopIfTrue="1" operator="lessThan">
      <formula>$H$3</formula>
    </cfRule>
  </conditionalFormatting>
  <conditionalFormatting sqref="B54:B55">
    <cfRule type="cellIs" dxfId="821" priority="550" stopIfTrue="1" operator="equal">
      <formula>$H$3</formula>
    </cfRule>
    <cfRule type="cellIs" dxfId="820" priority="553" stopIfTrue="1" operator="lessThan">
      <formula>$H$3</formula>
    </cfRule>
  </conditionalFormatting>
  <conditionalFormatting sqref="B57:B78">
    <cfRule type="cellIs" dxfId="819" priority="531" stopIfTrue="1" operator="lessThan">
      <formula>$H$3</formula>
    </cfRule>
  </conditionalFormatting>
  <conditionalFormatting sqref="B60:B61">
    <cfRule type="cellIs" dxfId="818" priority="530" stopIfTrue="1" operator="equal">
      <formula>$H$3</formula>
    </cfRule>
  </conditionalFormatting>
  <conditionalFormatting sqref="B60:B78">
    <cfRule type="cellIs" dxfId="817" priority="430" stopIfTrue="1" operator="equal">
      <formula>$H$3</formula>
    </cfRule>
    <cfRule type="cellIs" dxfId="816" priority="509" stopIfTrue="1" operator="lessThan">
      <formula>$H$3</formula>
    </cfRule>
  </conditionalFormatting>
  <conditionalFormatting sqref="B63:B66">
    <cfRule type="cellIs" dxfId="815" priority="419" stopIfTrue="1" operator="equal">
      <formula>$H$3</formula>
    </cfRule>
    <cfRule type="cellIs" dxfId="814" priority="429" stopIfTrue="1" operator="lessThan">
      <formula>$H$3</formula>
    </cfRule>
  </conditionalFormatting>
  <conditionalFormatting sqref="B69:B72">
    <cfRule type="cellIs" dxfId="813" priority="349" stopIfTrue="1" operator="equal">
      <formula>$H$3</formula>
    </cfRule>
    <cfRule type="cellIs" dxfId="812" priority="350" stopIfTrue="1" operator="lessThan">
      <formula>$H$3</formula>
    </cfRule>
  </conditionalFormatting>
  <conditionalFormatting sqref="B81:B92">
    <cfRule type="cellIs" dxfId="811" priority="196" stopIfTrue="1" operator="equal">
      <formula>$H$3</formula>
    </cfRule>
    <cfRule type="cellIs" dxfId="810" priority="214" stopIfTrue="1" operator="lessThan">
      <formula>$H$3</formula>
    </cfRule>
  </conditionalFormatting>
  <conditionalFormatting sqref="B95:B98">
    <cfRule type="cellIs" dxfId="809" priority="123" stopIfTrue="1" operator="equal">
      <formula>$H$3</formula>
    </cfRule>
  </conditionalFormatting>
  <conditionalFormatting sqref="B95:B103">
    <cfRule type="cellIs" dxfId="808" priority="54" stopIfTrue="1" operator="lessThan">
      <formula>$H$3</formula>
    </cfRule>
  </conditionalFormatting>
  <conditionalFormatting sqref="B99:B103">
    <cfRule type="cellIs" dxfId="807" priority="51" stopIfTrue="1" operator="equal">
      <formula>$H$3</formula>
    </cfRule>
  </conditionalFormatting>
  <conditionalFormatting sqref="B19:C19 B27:C27">
    <cfRule type="expression" dxfId="806" priority="83995" stopIfTrue="1">
      <formula>AND($B261=$H$3,$B261&lt;&gt;"")</formula>
    </cfRule>
    <cfRule type="expression" dxfId="805" priority="83996" stopIfTrue="1">
      <formula>AND($B261&lt;$H$3,$B261&lt;&gt;"")</formula>
    </cfRule>
  </conditionalFormatting>
  <conditionalFormatting sqref="C4:C18 E32:E44 C32:C44 G32:G44 C46 E46 G46">
    <cfRule type="expression" dxfId="804" priority="5552" stopIfTrue="1">
      <formula>$B4=$H$3</formula>
    </cfRule>
  </conditionalFormatting>
  <conditionalFormatting sqref="C21:C24 C81:C92 E81:E91 G81:G91 C48:C51 E48:E51 G48:G51 C54:C55 E54:E55 G54:G55 G57:G77 E95:E96 G95:G96 E98:E101 G98:G101 E103 G103 C57:C78">
    <cfRule type="expression" dxfId="803" priority="256" stopIfTrue="1">
      <formula>$B21=$H$3</formula>
    </cfRule>
  </conditionalFormatting>
  <conditionalFormatting sqref="C22:C24">
    <cfRule type="expression" dxfId="802" priority="274" stopIfTrue="1">
      <formula>$F22=$H$3</formula>
    </cfRule>
    <cfRule type="expression" dxfId="801" priority="285" stopIfTrue="1">
      <formula>B22&lt;$H$3</formula>
    </cfRule>
  </conditionalFormatting>
  <conditionalFormatting sqref="C29:C30 E29:E30 G29:G30">
    <cfRule type="expression" dxfId="800" priority="228" stopIfTrue="1">
      <formula>$B29=$H$3</formula>
    </cfRule>
  </conditionalFormatting>
  <conditionalFormatting sqref="C44 C46 E46 G46">
    <cfRule type="expression" dxfId="799" priority="146" stopIfTrue="1">
      <formula>B44&lt;$H$3</formula>
    </cfRule>
  </conditionalFormatting>
  <conditionalFormatting sqref="C46 E46 G46 E32:E33 G32:G33 G35:G42 E81:E91 C81:C92 G95:G96 G98:G101 E95:E96 E98:E101 G103 E103 C32:C33 F36:F41 C36:C42 E36:E42 G44 C48:C51 E48:E51 G48:G51 C54:C55 E54:E55 G54:G55 E57:G59 E60:E72 G60:G72 E73:G77 E78:F78 G81:G91">
    <cfRule type="expression" dxfId="798" priority="147" stopIfTrue="1">
      <formula>$F32=$H$3</formula>
    </cfRule>
  </conditionalFormatting>
  <conditionalFormatting sqref="C48:C51 E48:E51 G48:G51 C32:C33 E33:E44 C35:C42 G36:G44 C5:C18">
    <cfRule type="expression" dxfId="797" priority="386" stopIfTrue="1">
      <formula>B5&lt;$H$3</formula>
    </cfRule>
  </conditionalFormatting>
  <conditionalFormatting sqref="C54:C55">
    <cfRule type="expression" dxfId="796" priority="2962" stopIfTrue="1">
      <formula>B54&lt;$H$3</formula>
    </cfRule>
  </conditionalFormatting>
  <conditionalFormatting sqref="C57:C59">
    <cfRule type="expression" dxfId="795" priority="5539" stopIfTrue="1">
      <formula>B57&lt;$H$3</formula>
    </cfRule>
  </conditionalFormatting>
  <conditionalFormatting sqref="C57:C78">
    <cfRule type="expression" dxfId="794" priority="306" stopIfTrue="1">
      <formula>B57&lt;$H$3</formula>
    </cfRule>
    <cfRule type="expression" dxfId="793" priority="307" stopIfTrue="1">
      <formula>$F57=$H$3</formula>
    </cfRule>
  </conditionalFormatting>
  <conditionalFormatting sqref="C81:C88 C90:C92 C21:C24">
    <cfRule type="expression" dxfId="792" priority="251" stopIfTrue="1">
      <formula>B21&lt;$H$3</formula>
    </cfRule>
  </conditionalFormatting>
  <conditionalFormatting sqref="C89:C91">
    <cfRule type="expression" dxfId="791" priority="68" stopIfTrue="1">
      <formula>B89&lt;$H$3</formula>
    </cfRule>
  </conditionalFormatting>
  <conditionalFormatting sqref="C95:C96">
    <cfRule type="expression" dxfId="790" priority="64" stopIfTrue="1">
      <formula>B95&lt;$H$3</formula>
    </cfRule>
  </conditionalFormatting>
  <conditionalFormatting sqref="C95:C98">
    <cfRule type="expression" dxfId="789" priority="67" stopIfTrue="1">
      <formula>B95&lt;$H$3</formula>
    </cfRule>
  </conditionalFormatting>
  <conditionalFormatting sqref="C95:C103">
    <cfRule type="expression" dxfId="788" priority="65" stopIfTrue="1">
      <formula>$F95=$H$3</formula>
    </cfRule>
    <cfRule type="expression" dxfId="787" priority="66" stopIfTrue="1">
      <formula>$B95=$H$3</formula>
    </cfRule>
  </conditionalFormatting>
  <conditionalFormatting sqref="C99:C103">
    <cfRule type="expression" dxfId="786" priority="6" stopIfTrue="1">
      <formula>B99&lt;$H$3</formula>
    </cfRule>
  </conditionalFormatting>
  <conditionalFormatting sqref="D4:D8 F5:F8">
    <cfRule type="cellIs" dxfId="785" priority="384" stopIfTrue="1" operator="equal">
      <formula>$H$3</formula>
    </cfRule>
  </conditionalFormatting>
  <conditionalFormatting sqref="D4:D18 F5:F18">
    <cfRule type="cellIs" dxfId="784" priority="385" stopIfTrue="1" operator="lessThan">
      <formula>$H$3</formula>
    </cfRule>
  </conditionalFormatting>
  <conditionalFormatting sqref="D5">
    <cfRule type="cellIs" dxfId="783" priority="462" stopIfTrue="1" operator="equal">
      <formula>$H$3</formula>
    </cfRule>
    <cfRule type="cellIs" dxfId="782" priority="463" stopIfTrue="1" operator="lessThan">
      <formula>$H$3</formula>
    </cfRule>
  </conditionalFormatting>
  <conditionalFormatting sqref="D6:D8 F6:F8">
    <cfRule type="cellIs" dxfId="781" priority="380" stopIfTrue="1" operator="equal">
      <formula>$H$3</formula>
    </cfRule>
    <cfRule type="cellIs" dxfId="780" priority="381" stopIfTrue="1" operator="lessThan">
      <formula>$H$3</formula>
    </cfRule>
  </conditionalFormatting>
  <conditionalFormatting sqref="D9:D18 B17:B28">
    <cfRule type="cellIs" dxfId="779" priority="411" stopIfTrue="1" operator="equal">
      <formula>$H$3</formula>
    </cfRule>
  </conditionalFormatting>
  <conditionalFormatting sqref="D19:D20">
    <cfRule type="cellIs" dxfId="778" priority="294" stopIfTrue="1" operator="equal">
      <formula>$H$3</formula>
    </cfRule>
    <cfRule type="cellIs" dxfId="777" priority="295" stopIfTrue="1" operator="lessThan">
      <formula>$H$3</formula>
    </cfRule>
  </conditionalFormatting>
  <conditionalFormatting sqref="D21:D24">
    <cfRule type="cellIs" dxfId="776" priority="250" stopIfTrue="1" operator="lessThan">
      <formula>$H$3</formula>
    </cfRule>
  </conditionalFormatting>
  <conditionalFormatting sqref="D21:D26">
    <cfRule type="cellIs" dxfId="775" priority="252" stopIfTrue="1" operator="equal">
      <formula>$H$3</formula>
    </cfRule>
  </conditionalFormatting>
  <conditionalFormatting sqref="D25:D26">
    <cfRule type="cellIs" dxfId="774" priority="284" stopIfTrue="1" operator="lessThan">
      <formula>$H$3</formula>
    </cfRule>
  </conditionalFormatting>
  <conditionalFormatting sqref="D27:D28">
    <cfRule type="cellIs" dxfId="773" priority="236" stopIfTrue="1" operator="equal">
      <formula>$H$3</formula>
    </cfRule>
    <cfRule type="cellIs" dxfId="772" priority="237" stopIfTrue="1" operator="lessThan">
      <formula>$H$3</formula>
    </cfRule>
  </conditionalFormatting>
  <conditionalFormatting sqref="D29:D30">
    <cfRule type="cellIs" dxfId="771" priority="200" stopIfTrue="1" operator="equal">
      <formula>$H$3</formula>
    </cfRule>
    <cfRule type="cellIs" dxfId="770" priority="201" stopIfTrue="1" operator="lessThan">
      <formula>$H$3</formula>
    </cfRule>
  </conditionalFormatting>
  <conditionalFormatting sqref="D32:D44 D48:D51">
    <cfRule type="cellIs" dxfId="769" priority="190" stopIfTrue="1" operator="equal">
      <formula>$H$3</formula>
    </cfRule>
  </conditionalFormatting>
  <conditionalFormatting sqref="D34:D35">
    <cfRule type="cellIs" dxfId="768" priority="179" stopIfTrue="1" operator="equal">
      <formula>$H$3</formula>
    </cfRule>
    <cfRule type="cellIs" dxfId="767" priority="183" stopIfTrue="1" operator="lessThan">
      <formula>$H$3</formula>
    </cfRule>
  </conditionalFormatting>
  <conditionalFormatting sqref="D43:D44">
    <cfRule type="cellIs" dxfId="766" priority="35" stopIfTrue="1" operator="equal">
      <formula>$H$3</formula>
    </cfRule>
    <cfRule type="cellIs" dxfId="765" priority="39" stopIfTrue="1" operator="lessThan">
      <formula>$H$3</formula>
    </cfRule>
  </conditionalFormatting>
  <conditionalFormatting sqref="D44:D46 B44:B46 F44:F46">
    <cfRule type="cellIs" dxfId="764" priority="25" stopIfTrue="1" operator="equal">
      <formula>$H$3</formula>
    </cfRule>
  </conditionalFormatting>
  <conditionalFormatting sqref="D45">
    <cfRule type="cellIs" dxfId="763" priority="23" stopIfTrue="1" operator="equal">
      <formula>$H$3</formula>
    </cfRule>
    <cfRule type="cellIs" dxfId="762" priority="24" stopIfTrue="1" operator="lessThan">
      <formula>$H$3</formula>
    </cfRule>
  </conditionalFormatting>
  <conditionalFormatting sqref="D54:D55">
    <cfRule type="cellIs" dxfId="761" priority="551" stopIfTrue="1" operator="equal">
      <formula>$H$3</formula>
    </cfRule>
    <cfRule type="cellIs" dxfId="760" priority="552" stopIfTrue="1" operator="lessThan">
      <formula>$H$3</formula>
    </cfRule>
  </conditionalFormatting>
  <conditionalFormatting sqref="D57:D58 B57:B59 D4:D5 F4:F5 B4:B5">
    <cfRule type="cellIs" dxfId="759" priority="1572" stopIfTrue="1" operator="equal">
      <formula>$H$3</formula>
    </cfRule>
  </conditionalFormatting>
  <conditionalFormatting sqref="D57:D58">
    <cfRule type="cellIs" dxfId="758" priority="1044" stopIfTrue="1" operator="equal">
      <formula>$H$3</formula>
    </cfRule>
    <cfRule type="cellIs" dxfId="757" priority="1047" stopIfTrue="1" operator="lessThan">
      <formula>$H$3</formula>
    </cfRule>
  </conditionalFormatting>
  <conditionalFormatting sqref="D59:D61">
    <cfRule type="cellIs" dxfId="756" priority="528" stopIfTrue="1" operator="lessThan">
      <formula>$H$3</formula>
    </cfRule>
    <cfRule type="cellIs" dxfId="755" priority="534" stopIfTrue="1" operator="equal">
      <formula>$H$3</formula>
    </cfRule>
  </conditionalFormatting>
  <conditionalFormatting sqref="D59:D77">
    <cfRule type="cellIs" dxfId="754" priority="507" stopIfTrue="1" operator="equal">
      <formula>$H$3</formula>
    </cfRule>
  </conditionalFormatting>
  <conditionalFormatting sqref="D62 F60:F78">
    <cfRule type="cellIs" dxfId="753" priority="506" stopIfTrue="1" operator="lessThan">
      <formula>$H$3</formula>
    </cfRule>
  </conditionalFormatting>
  <conditionalFormatting sqref="D62">
    <cfRule type="cellIs" dxfId="752" priority="501" stopIfTrue="1" operator="lessThan">
      <formula>$H$3</formula>
    </cfRule>
    <cfRule type="cellIs" dxfId="751" priority="504" stopIfTrue="1" operator="equal">
      <formula>$H$3</formula>
    </cfRule>
  </conditionalFormatting>
  <conditionalFormatting sqref="D62:D66">
    <cfRule type="cellIs" dxfId="750" priority="433" stopIfTrue="1" operator="equal">
      <formula>$H$3</formula>
    </cfRule>
  </conditionalFormatting>
  <conditionalFormatting sqref="D63:D66">
    <cfRule type="cellIs" dxfId="749" priority="422" stopIfTrue="1" operator="equal">
      <formula>$H$3</formula>
    </cfRule>
    <cfRule type="cellIs" dxfId="748" priority="432" stopIfTrue="1" operator="lessThan">
      <formula>$H$3</formula>
    </cfRule>
  </conditionalFormatting>
  <conditionalFormatting sqref="D63:D78">
    <cfRule type="cellIs" dxfId="747" priority="266" stopIfTrue="1" operator="lessThan">
      <formula>$H$3</formula>
    </cfRule>
  </conditionalFormatting>
  <conditionalFormatting sqref="D67:D78">
    <cfRule type="cellIs" dxfId="746" priority="265" stopIfTrue="1" operator="equal">
      <formula>$H$3</formula>
    </cfRule>
  </conditionalFormatting>
  <conditionalFormatting sqref="D78">
    <cfRule type="cellIs" dxfId="745" priority="257" stopIfTrue="1" operator="equal">
      <formula>$H$3</formula>
    </cfRule>
    <cfRule type="cellIs" dxfId="744" priority="258" stopIfTrue="1" operator="lessThan">
      <formula>$H$3</formula>
    </cfRule>
  </conditionalFormatting>
  <conditionalFormatting sqref="D81:D92 F81:F92">
    <cfRule type="cellIs" dxfId="743" priority="211" stopIfTrue="1" operator="lessThan">
      <formula>$H$3</formula>
    </cfRule>
    <cfRule type="cellIs" dxfId="742" priority="213" stopIfTrue="1" operator="equal">
      <formula>$H$3</formula>
    </cfRule>
  </conditionalFormatting>
  <conditionalFormatting sqref="D95:D103 F95:F103">
    <cfRule type="cellIs" dxfId="741" priority="52" stopIfTrue="1" operator="lessThan">
      <formula>$H$3</formula>
    </cfRule>
    <cfRule type="cellIs" dxfId="740" priority="53" stopIfTrue="1" operator="equal">
      <formula>$H$3</formula>
    </cfRule>
  </conditionalFormatting>
  <conditionalFormatting sqref="D19:E19 D27:E27">
    <cfRule type="expression" dxfId="739" priority="84048">
      <formula>AND($D261&lt;$H$3,$D261&lt;&gt;"")</formula>
    </cfRule>
    <cfRule type="expression" dxfId="738" priority="84049">
      <formula>AND($D261=$H$3,$D261&lt;&gt;"")</formula>
    </cfRule>
  </conditionalFormatting>
  <conditionalFormatting sqref="D19:F20">
    <cfRule type="cellIs" dxfId="737" priority="291" stopIfTrue="1" operator="lessThan">
      <formula>$H$3</formula>
    </cfRule>
  </conditionalFormatting>
  <conditionalFormatting sqref="D27:F28">
    <cfRule type="cellIs" dxfId="736" priority="233" stopIfTrue="1" operator="lessThan">
      <formula>$H$3</formula>
    </cfRule>
  </conditionalFormatting>
  <conditionalFormatting sqref="E4:E18 G4:G18">
    <cfRule type="expression" dxfId="735" priority="1247" stopIfTrue="1">
      <formula>D4&lt;$H$3</formula>
    </cfRule>
    <cfRule type="expression" dxfId="734" priority="1248" stopIfTrue="1">
      <formula>$B4=$H$3</formula>
    </cfRule>
  </conditionalFormatting>
  <conditionalFormatting sqref="E19 E27">
    <cfRule type="expression" dxfId="733" priority="84052" stopIfTrue="1">
      <formula>$D261=$H$3</formula>
    </cfRule>
  </conditionalFormatting>
  <conditionalFormatting sqref="E21:E24 C21:C24">
    <cfRule type="expression" dxfId="732" priority="255" stopIfTrue="1">
      <formula>$F21=$H$3</formula>
    </cfRule>
  </conditionalFormatting>
  <conditionalFormatting sqref="E21:E24">
    <cfRule type="expression" dxfId="731" priority="253" stopIfTrue="1">
      <formula>D21&lt;$H$3</formula>
    </cfRule>
    <cfRule type="expression" dxfId="730" priority="254" stopIfTrue="1">
      <formula>$B21=$H$3</formula>
    </cfRule>
  </conditionalFormatting>
  <conditionalFormatting sqref="E32">
    <cfRule type="expression" dxfId="729" priority="139" stopIfTrue="1">
      <formula>D32&lt;$H$3</formula>
    </cfRule>
  </conditionalFormatting>
  <conditionalFormatting sqref="E35 E44 E5">
    <cfRule type="expression" dxfId="728" priority="749" stopIfTrue="1">
      <formula>$D5=$H$3</formula>
    </cfRule>
  </conditionalFormatting>
  <conditionalFormatting sqref="E54:E55 G54:G55">
    <cfRule type="expression" dxfId="727" priority="545" stopIfTrue="1">
      <formula>D54&lt;$H$3</formula>
    </cfRule>
  </conditionalFormatting>
  <conditionalFormatting sqref="E57:E78">
    <cfRule type="expression" dxfId="726" priority="202" stopIfTrue="1">
      <formula>$B57=$H$3</formula>
    </cfRule>
    <cfRule type="expression" dxfId="725" priority="203" stopIfTrue="1">
      <formula>D57&lt;$H$3</formula>
    </cfRule>
  </conditionalFormatting>
  <conditionalFormatting sqref="E81:E87 G81:G91 C29:C30 E29:E30 G29:G30">
    <cfRule type="expression" dxfId="724" priority="222" stopIfTrue="1">
      <formula>B29&lt;$H$3</formula>
    </cfRule>
  </conditionalFormatting>
  <conditionalFormatting sqref="E88:E91">
    <cfRule type="expression" dxfId="723" priority="69" stopIfTrue="1">
      <formula>D88&lt;$H$3</formula>
    </cfRule>
  </conditionalFormatting>
  <conditionalFormatting sqref="E95:E96 E98:E101">
    <cfRule type="expression" dxfId="722" priority="49" stopIfTrue="1">
      <formula>D95&lt;$H$3</formula>
    </cfRule>
  </conditionalFormatting>
  <conditionalFormatting sqref="E103">
    <cfRule type="expression" dxfId="721" priority="7" stopIfTrue="1">
      <formula>D103&lt;$H$3</formula>
    </cfRule>
  </conditionalFormatting>
  <conditionalFormatting sqref="F4:F5">
    <cfRule type="cellIs" dxfId="720" priority="459" stopIfTrue="1" operator="equal">
      <formula>$H$3</formula>
    </cfRule>
    <cfRule type="cellIs" dxfId="719" priority="460" stopIfTrue="1" operator="lessThan">
      <formula>$H$3</formula>
    </cfRule>
  </conditionalFormatting>
  <conditionalFormatting sqref="F9:F28 B6:B8">
    <cfRule type="cellIs" dxfId="718" priority="391" stopIfTrue="1" operator="equal">
      <formula>$H$3</formula>
    </cfRule>
  </conditionalFormatting>
  <conditionalFormatting sqref="F21:F26">
    <cfRule type="cellIs" dxfId="717" priority="275" stopIfTrue="1" operator="lessThan">
      <formula>$H$3</formula>
    </cfRule>
  </conditionalFormatting>
  <conditionalFormatting sqref="F29:F30">
    <cfRule type="cellIs" dxfId="716" priority="198" stopIfTrue="1" operator="equal">
      <formula>$H$3</formula>
    </cfRule>
    <cfRule type="cellIs" dxfId="715" priority="199" stopIfTrue="1" operator="lessThan">
      <formula>$H$3</formula>
    </cfRule>
  </conditionalFormatting>
  <conditionalFormatting sqref="F34:F35">
    <cfRule type="cellIs" dxfId="714" priority="184" stopIfTrue="1" operator="equal">
      <formula>$H$3</formula>
    </cfRule>
    <cfRule type="cellIs" dxfId="713" priority="185" stopIfTrue="1" operator="lessThan">
      <formula>$H$3</formula>
    </cfRule>
  </conditionalFormatting>
  <conditionalFormatting sqref="F34:F41">
    <cfRule type="cellIs" dxfId="712" priority="186" stopIfTrue="1" operator="equal">
      <formula>$H$3</formula>
    </cfRule>
    <cfRule type="cellIs" dxfId="711" priority="187" stopIfTrue="1" operator="lessThan">
      <formula>$H$3</formula>
    </cfRule>
  </conditionalFormatting>
  <conditionalFormatting sqref="F35">
    <cfRule type="cellIs" dxfId="710" priority="180" stopIfTrue="1" operator="equal">
      <formula>$H$3</formula>
    </cfRule>
    <cfRule type="cellIs" dxfId="709" priority="182" stopIfTrue="1" operator="lessThan">
      <formula>$H$3</formula>
    </cfRule>
  </conditionalFormatting>
  <conditionalFormatting sqref="F43">
    <cfRule type="cellIs" dxfId="708" priority="42" stopIfTrue="1" operator="equal">
      <formula>$H$3</formula>
    </cfRule>
    <cfRule type="cellIs" dxfId="707" priority="43" stopIfTrue="1" operator="lessThan">
      <formula>$H$3</formula>
    </cfRule>
  </conditionalFormatting>
  <conditionalFormatting sqref="F43:F44">
    <cfRule type="cellIs" dxfId="706" priority="40" stopIfTrue="1" operator="equal">
      <formula>$H$3</formula>
    </cfRule>
    <cfRule type="cellIs" dxfId="705" priority="41" stopIfTrue="1" operator="lessThan">
      <formula>$H$3</formula>
    </cfRule>
  </conditionalFormatting>
  <conditionalFormatting sqref="F44">
    <cfRule type="cellIs" dxfId="704" priority="30" stopIfTrue="1" operator="lessThan">
      <formula>$H$3</formula>
    </cfRule>
    <cfRule type="cellIs" dxfId="703" priority="36" stopIfTrue="1" operator="equal">
      <formula>$H$3</formula>
    </cfRule>
    <cfRule type="cellIs" dxfId="702" priority="38" stopIfTrue="1" operator="lessThan">
      <formula>$H$3</formula>
    </cfRule>
  </conditionalFormatting>
  <conditionalFormatting sqref="F45:F46">
    <cfRule type="cellIs" dxfId="701" priority="18" stopIfTrue="1" operator="lessThan">
      <formula>$H$3</formula>
    </cfRule>
  </conditionalFormatting>
  <conditionalFormatting sqref="F46">
    <cfRule type="cellIs" dxfId="700" priority="17" stopIfTrue="1" operator="equal">
      <formula>$H$3</formula>
    </cfRule>
    <cfRule type="expression" dxfId="699" priority="19" stopIfTrue="1">
      <formula>$F46=$H$3</formula>
    </cfRule>
  </conditionalFormatting>
  <conditionalFormatting sqref="F48:F50">
    <cfRule type="cellIs" dxfId="698" priority="14" stopIfTrue="1" operator="equal">
      <formula>$H$3</formula>
    </cfRule>
    <cfRule type="cellIs" dxfId="697" priority="15" stopIfTrue="1" operator="lessThan">
      <formula>$H$3</formula>
    </cfRule>
    <cfRule type="expression" dxfId="696" priority="16" stopIfTrue="1">
      <formula>$F48=$H$3</formula>
    </cfRule>
  </conditionalFormatting>
  <conditionalFormatting sqref="F48:F51">
    <cfRule type="cellIs" dxfId="695" priority="189" stopIfTrue="1" operator="equal">
      <formula>$H$3</formula>
    </cfRule>
  </conditionalFormatting>
  <conditionalFormatting sqref="F54:F55">
    <cfRule type="cellIs" dxfId="694" priority="560" stopIfTrue="1" operator="equal">
      <formula>$H$3</formula>
    </cfRule>
    <cfRule type="cellIs" dxfId="693" priority="561" stopIfTrue="1" operator="lessThan">
      <formula>$H$3</formula>
    </cfRule>
  </conditionalFormatting>
  <conditionalFormatting sqref="F57:F59">
    <cfRule type="cellIs" dxfId="692" priority="1052" stopIfTrue="1" operator="equal">
      <formula>$H$3</formula>
    </cfRule>
    <cfRule type="cellIs" dxfId="691" priority="1053" stopIfTrue="1" operator="lessThan">
      <formula>$H$3</formula>
    </cfRule>
  </conditionalFormatting>
  <conditionalFormatting sqref="F57:F72 D57:D77">
    <cfRule type="cellIs" dxfId="690" priority="540" stopIfTrue="1" operator="lessThan">
      <formula>$H$3</formula>
    </cfRule>
  </conditionalFormatting>
  <conditionalFormatting sqref="F57:F72">
    <cfRule type="cellIs" dxfId="689" priority="539" stopIfTrue="1" operator="equal">
      <formula>$H$3</formula>
    </cfRule>
  </conditionalFormatting>
  <conditionalFormatting sqref="F60:F78">
    <cfRule type="cellIs" dxfId="688" priority="423" stopIfTrue="1" operator="equal">
      <formula>$H$3</formula>
    </cfRule>
  </conditionalFormatting>
  <conditionalFormatting sqref="F73:F78">
    <cfRule type="cellIs" dxfId="687" priority="342" stopIfTrue="1" operator="equal">
      <formula>$H$3</formula>
    </cfRule>
    <cfRule type="cellIs" dxfId="686" priority="343" stopIfTrue="1" operator="lessThan">
      <formula>$H$3</formula>
    </cfRule>
  </conditionalFormatting>
  <conditionalFormatting sqref="F19:G19 F27:G27">
    <cfRule type="expression" dxfId="685" priority="84056">
      <formula>AND($F261&lt;$H$3,$F261&lt;&gt;"")</formula>
    </cfRule>
    <cfRule type="expression" dxfId="684" priority="84057">
      <formula>AND($F261=$H$3,$F261&lt;&gt;"")</formula>
    </cfRule>
  </conditionalFormatting>
  <conditionalFormatting sqref="G5:G18 E6:E18 C6:C18 C29:C30 E29:E30 G29:G30">
    <cfRule type="expression" dxfId="683" priority="3201" stopIfTrue="1">
      <formula>$F5=$H$3</formula>
    </cfRule>
  </conditionalFormatting>
  <conditionalFormatting sqref="G19 G27">
    <cfRule type="expression" dxfId="682" priority="84060" stopIfTrue="1">
      <formula>$F261=$H$3</formula>
    </cfRule>
  </conditionalFormatting>
  <conditionalFormatting sqref="G21:G23">
    <cfRule type="expression" dxfId="681" priority="247" stopIfTrue="1">
      <formula>F21&lt;$H$3</formula>
    </cfRule>
    <cfRule type="expression" dxfId="680" priority="248" stopIfTrue="1">
      <formula>$B21=$H$3</formula>
    </cfRule>
    <cfRule type="expression" dxfId="679" priority="249" stopIfTrue="1">
      <formula>$F21=$H$3</formula>
    </cfRule>
  </conditionalFormatting>
  <conditionalFormatting sqref="G32:G35">
    <cfRule type="expression" dxfId="678" priority="138" stopIfTrue="1">
      <formula>F32&lt;$H$3</formula>
    </cfRule>
  </conditionalFormatting>
  <conditionalFormatting sqref="G57:G77">
    <cfRule type="expression" dxfId="677" priority="267" stopIfTrue="1">
      <formula>F57&lt;$H$3</formula>
    </cfRule>
  </conditionalFormatting>
  <conditionalFormatting sqref="G95:G96 G98:G101">
    <cfRule type="expression" dxfId="676" priority="55" stopIfTrue="1">
      <formula>F95&lt;$H$3</formula>
    </cfRule>
  </conditionalFormatting>
  <conditionalFormatting sqref="G103">
    <cfRule type="expression" dxfId="675" priority="8" stopIfTrue="1">
      <formula>F103&lt;$H$3</formula>
    </cfRule>
  </conditionalFormatting>
  <pageMargins left="0.7" right="0.7" top="0.75" bottom="0.75" header="0.3" footer="0.3"/>
  <pageSetup paperSize="9" scale="53" orientation="portrait"/>
  <ignoredErrors>
    <ignoredError sqref="D88 F87:F88 D86:F86 F77 D83:D84 F82:F83 D24 D76:D77 D73:F73 D72 F22:F23 D70 F70:F72 F67 F12:F13 D66 D64 F9 D60 D58 F58 F61 F96 F98 F102 D97:D98 D49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2"/>
  <sheetViews>
    <sheetView workbookViewId="0">
      <selection activeCell="H82" sqref="H82"/>
    </sheetView>
  </sheetViews>
  <sheetFormatPr defaultColWidth="9" defaultRowHeight="25.4" customHeight="1"/>
  <cols>
    <col min="1" max="1" width="16.5" style="1" customWidth="1"/>
    <col min="2" max="7" width="11.58203125" style="1" customWidth="1"/>
    <col min="8" max="8" width="63.6640625" style="2" customWidth="1"/>
    <col min="9" max="9" width="13.08203125" style="1" customWidth="1"/>
    <col min="10" max="16384" width="9" style="1"/>
  </cols>
  <sheetData>
    <row r="1" spans="1:14" ht="77.900000000000006" customHeight="1">
      <c r="A1" s="80"/>
      <c r="B1" s="80"/>
      <c r="C1" s="81" t="s">
        <v>0</v>
      </c>
      <c r="D1" s="82"/>
      <c r="E1" s="82"/>
      <c r="F1" s="82"/>
      <c r="G1" s="82"/>
      <c r="H1" s="82"/>
      <c r="I1" s="82"/>
    </row>
    <row r="2" spans="1:14" ht="23.15" customHeight="1">
      <c r="A2" s="83" t="s">
        <v>1</v>
      </c>
      <c r="B2" s="83"/>
      <c r="C2" s="84" t="s">
        <v>2</v>
      </c>
      <c r="D2" s="84"/>
      <c r="E2" s="84"/>
      <c r="F2" s="84"/>
      <c r="G2" s="84"/>
      <c r="H2" s="84"/>
      <c r="I2" s="84"/>
    </row>
    <row r="3" spans="1:14" ht="25.4" customHeight="1">
      <c r="A3" s="85"/>
      <c r="B3" s="85"/>
      <c r="C3" s="85"/>
      <c r="D3" s="85"/>
      <c r="E3" s="85"/>
      <c r="F3" s="85"/>
      <c r="G3" s="85"/>
      <c r="H3" s="3">
        <v>46136</v>
      </c>
      <c r="I3" s="4"/>
    </row>
    <row r="4" spans="1:14" customFormat="1" ht="24" hidden="1" customHeight="1">
      <c r="A4" s="90" t="s">
        <v>102</v>
      </c>
      <c r="B4" s="91"/>
      <c r="C4" s="91"/>
      <c r="D4" s="91"/>
      <c r="E4" s="91"/>
      <c r="F4" s="91"/>
      <c r="G4" s="91"/>
      <c r="H4" s="91"/>
      <c r="I4" s="91"/>
    </row>
    <row r="5" spans="1:14" customFormat="1" ht="24" hidden="1" customHeight="1">
      <c r="A5" s="27" t="s">
        <v>4</v>
      </c>
      <c r="B5" s="73" t="s">
        <v>5</v>
      </c>
      <c r="C5" s="74"/>
      <c r="D5" s="73" t="s">
        <v>6</v>
      </c>
      <c r="E5" s="74"/>
      <c r="F5" s="73" t="s">
        <v>7</v>
      </c>
      <c r="G5" s="74"/>
      <c r="H5" s="28" t="s">
        <v>8</v>
      </c>
      <c r="I5" s="28" t="s">
        <v>9</v>
      </c>
      <c r="N5" t="s">
        <v>30</v>
      </c>
    </row>
    <row r="6" spans="1:14" customFormat="1" ht="25" hidden="1" customHeight="1">
      <c r="A6" s="36" t="s">
        <v>103</v>
      </c>
      <c r="B6" s="8">
        <v>46002</v>
      </c>
      <c r="C6" s="34">
        <v>4.1666666666666699E-2</v>
      </c>
      <c r="D6" s="10">
        <v>46003</v>
      </c>
      <c r="E6" s="34">
        <v>4.1666666666666701E-3</v>
      </c>
      <c r="F6" s="8">
        <v>46003</v>
      </c>
      <c r="G6" s="11">
        <v>0.28333333333333299</v>
      </c>
      <c r="H6" s="30" t="s">
        <v>104</v>
      </c>
      <c r="I6" s="51"/>
    </row>
    <row r="7" spans="1:14" ht="25.4" hidden="1" customHeight="1">
      <c r="A7" s="52" t="s">
        <v>105</v>
      </c>
      <c r="B7" s="19"/>
      <c r="C7" s="19"/>
      <c r="D7" s="19"/>
      <c r="E7" s="19"/>
      <c r="F7" s="19"/>
      <c r="G7" s="19"/>
      <c r="H7" s="35" t="s">
        <v>106</v>
      </c>
      <c r="I7" s="13"/>
    </row>
    <row r="8" spans="1:14" ht="25.4" hidden="1" customHeight="1">
      <c r="A8" s="52" t="s">
        <v>107</v>
      </c>
      <c r="B8" s="8">
        <f>F6+1</f>
        <v>46004</v>
      </c>
      <c r="C8" s="34">
        <v>0.25</v>
      </c>
      <c r="D8" s="10">
        <f t="shared" ref="D8" si="0">B8</f>
        <v>46004</v>
      </c>
      <c r="E8" s="34">
        <v>0.5</v>
      </c>
      <c r="F8" s="8">
        <f>D8</f>
        <v>46004</v>
      </c>
      <c r="G8" s="11">
        <v>0.86666666666666703</v>
      </c>
      <c r="H8" s="35" t="s">
        <v>108</v>
      </c>
      <c r="I8" s="13"/>
    </row>
    <row r="9" spans="1:14" ht="25.4" hidden="1" customHeight="1">
      <c r="A9" s="52" t="s">
        <v>109</v>
      </c>
      <c r="B9" s="8">
        <v>46010</v>
      </c>
      <c r="C9" s="34">
        <v>0</v>
      </c>
      <c r="D9" s="10">
        <v>46014</v>
      </c>
      <c r="E9" s="34">
        <v>0.66666666666666696</v>
      </c>
      <c r="F9" s="8">
        <v>46015</v>
      </c>
      <c r="G9" s="11">
        <v>0.55486111111111103</v>
      </c>
      <c r="H9" s="35" t="s">
        <v>110</v>
      </c>
      <c r="I9" s="13"/>
    </row>
    <row r="10" spans="1:14" customFormat="1" ht="25" hidden="1" customHeight="1">
      <c r="A10" s="29" t="s">
        <v>111</v>
      </c>
      <c r="B10" s="8">
        <v>46019</v>
      </c>
      <c r="C10" s="34">
        <v>0.5</v>
      </c>
      <c r="D10" s="10">
        <v>46020</v>
      </c>
      <c r="E10" s="34">
        <v>0.16666666666666699</v>
      </c>
      <c r="F10" s="8">
        <v>46020</v>
      </c>
      <c r="G10" s="11">
        <v>0.5</v>
      </c>
      <c r="H10" s="30" t="s">
        <v>112</v>
      </c>
      <c r="I10" s="51"/>
    </row>
    <row r="11" spans="1:14" customFormat="1" ht="24" customHeight="1">
      <c r="A11" s="90" t="s">
        <v>313</v>
      </c>
      <c r="B11" s="91"/>
      <c r="C11" s="91"/>
      <c r="D11" s="91"/>
      <c r="E11" s="91"/>
      <c r="F11" s="91"/>
      <c r="G11" s="91"/>
      <c r="H11" s="91"/>
      <c r="I11" s="91"/>
    </row>
    <row r="12" spans="1:14" customFormat="1" ht="24" customHeight="1">
      <c r="A12" s="27" t="s">
        <v>4</v>
      </c>
      <c r="B12" s="73" t="s">
        <v>5</v>
      </c>
      <c r="C12" s="74"/>
      <c r="D12" s="73" t="s">
        <v>6</v>
      </c>
      <c r="E12" s="74"/>
      <c r="F12" s="73" t="s">
        <v>7</v>
      </c>
      <c r="G12" s="74"/>
      <c r="H12" s="28" t="s">
        <v>8</v>
      </c>
      <c r="I12" s="28" t="s">
        <v>9</v>
      </c>
      <c r="N12" t="s">
        <v>30</v>
      </c>
    </row>
    <row r="13" spans="1:14" customFormat="1" ht="25" hidden="1" customHeight="1">
      <c r="A13" s="36" t="s">
        <v>113</v>
      </c>
      <c r="B13" s="8">
        <v>46017</v>
      </c>
      <c r="C13" s="34">
        <v>0.79166666666666696</v>
      </c>
      <c r="D13" s="10">
        <f>B13+1</f>
        <v>46018</v>
      </c>
      <c r="E13" s="34">
        <v>0.54513888888888895</v>
      </c>
      <c r="F13" s="8">
        <f>B13+1</f>
        <v>46018</v>
      </c>
      <c r="G13" s="11">
        <v>0.90416666666666701</v>
      </c>
      <c r="H13" s="30" t="s">
        <v>104</v>
      </c>
      <c r="I13" s="51"/>
    </row>
    <row r="14" spans="1:14" ht="25.4" hidden="1" customHeight="1">
      <c r="A14" s="52" t="s">
        <v>114</v>
      </c>
      <c r="B14" s="8">
        <f>F13+1</f>
        <v>46019</v>
      </c>
      <c r="C14" s="34">
        <v>0.375</v>
      </c>
      <c r="D14" s="10">
        <f t="shared" ref="D14" si="1">B14</f>
        <v>46019</v>
      </c>
      <c r="E14" s="34">
        <v>0.70833333333333304</v>
      </c>
      <c r="F14" s="8">
        <f>B14+1</f>
        <v>46020</v>
      </c>
      <c r="G14" s="11">
        <v>0</v>
      </c>
      <c r="H14" s="35" t="s">
        <v>14</v>
      </c>
      <c r="I14" s="13"/>
    </row>
    <row r="15" spans="1:14" ht="25.4" hidden="1" customHeight="1">
      <c r="A15" s="52" t="s">
        <v>115</v>
      </c>
      <c r="B15" s="8">
        <v>46021</v>
      </c>
      <c r="C15" s="34">
        <v>0.33333333333333298</v>
      </c>
      <c r="D15" s="10">
        <f>B15+1</f>
        <v>46022</v>
      </c>
      <c r="E15" s="34">
        <v>0</v>
      </c>
      <c r="F15" s="8">
        <f>D15</f>
        <v>46022</v>
      </c>
      <c r="G15" s="11">
        <v>0.25</v>
      </c>
      <c r="H15" s="35"/>
      <c r="I15" s="13"/>
    </row>
    <row r="16" spans="1:14" ht="25.4" hidden="1" customHeight="1">
      <c r="A16" s="53" t="s">
        <v>116</v>
      </c>
      <c r="B16" s="8">
        <v>46025</v>
      </c>
      <c r="C16" s="34">
        <v>0.375</v>
      </c>
      <c r="D16" s="10">
        <f t="shared" ref="D16" si="2">B16</f>
        <v>46025</v>
      </c>
      <c r="E16" s="34">
        <v>0.45</v>
      </c>
      <c r="F16" s="8">
        <f>B16</f>
        <v>46025</v>
      </c>
      <c r="G16" s="11">
        <v>0.60416666666666696</v>
      </c>
      <c r="H16" s="35" t="s">
        <v>117</v>
      </c>
      <c r="I16" s="13"/>
    </row>
    <row r="17" spans="1:9" ht="25.4" hidden="1" customHeight="1">
      <c r="A17" s="52" t="s">
        <v>118</v>
      </c>
      <c r="B17" s="8">
        <v>46028</v>
      </c>
      <c r="C17" s="34">
        <v>0.36319444444444399</v>
      </c>
      <c r="D17" s="10">
        <f>B17+9</f>
        <v>46037</v>
      </c>
      <c r="E17" s="34">
        <v>0.35416666666666702</v>
      </c>
      <c r="F17" s="8">
        <f>D17+1</f>
        <v>46038</v>
      </c>
      <c r="G17" s="11">
        <v>0.94652777777777797</v>
      </c>
      <c r="H17" s="35" t="s">
        <v>14</v>
      </c>
      <c r="I17" s="13"/>
    </row>
    <row r="18" spans="1:9" ht="25.4" hidden="1" customHeight="1">
      <c r="A18" s="53" t="s">
        <v>119</v>
      </c>
      <c r="B18" s="8">
        <f>F17+10</f>
        <v>46048</v>
      </c>
      <c r="C18" s="34">
        <v>0.66666666666666696</v>
      </c>
      <c r="D18" s="10">
        <f>B18</f>
        <v>46048</v>
      </c>
      <c r="E18" s="34">
        <v>0.99166666666666703</v>
      </c>
      <c r="F18" s="8">
        <f>B18+1</f>
        <v>46049</v>
      </c>
      <c r="G18" s="11">
        <v>0.6875</v>
      </c>
      <c r="H18" s="35" t="s">
        <v>120</v>
      </c>
      <c r="I18" s="13"/>
    </row>
    <row r="19" spans="1:9" ht="25.4" hidden="1" customHeight="1">
      <c r="A19" s="52" t="s">
        <v>23</v>
      </c>
      <c r="B19" s="8">
        <f>F18+1</f>
        <v>46050</v>
      </c>
      <c r="C19" s="34">
        <v>0.104166666666667</v>
      </c>
      <c r="D19" s="8">
        <f>B19</f>
        <v>46050</v>
      </c>
      <c r="E19" s="34">
        <v>0.87222222222222201</v>
      </c>
      <c r="F19" s="8">
        <f>B19+1</f>
        <v>46051</v>
      </c>
      <c r="G19" s="34">
        <v>0.26736111111111099</v>
      </c>
      <c r="H19" s="35" t="s">
        <v>121</v>
      </c>
      <c r="I19" s="13"/>
    </row>
    <row r="20" spans="1:9" ht="25.4" hidden="1" customHeight="1">
      <c r="A20" s="52" t="s">
        <v>24</v>
      </c>
      <c r="B20" s="8">
        <f>F19+1</f>
        <v>46052</v>
      </c>
      <c r="C20" s="34">
        <v>0.60416666666666696</v>
      </c>
      <c r="D20" s="8">
        <f>B20+1</f>
        <v>46053</v>
      </c>
      <c r="E20" s="34">
        <v>0.62083333333333302</v>
      </c>
      <c r="F20" s="8">
        <f>D20</f>
        <v>46053</v>
      </c>
      <c r="G20" s="34">
        <v>0.95</v>
      </c>
      <c r="H20" s="30" t="s">
        <v>14</v>
      </c>
      <c r="I20" s="13"/>
    </row>
    <row r="21" spans="1:9" ht="25.4" hidden="1" customHeight="1">
      <c r="A21" s="52" t="s">
        <v>122</v>
      </c>
      <c r="B21" s="8">
        <f>F20+3</f>
        <v>46056</v>
      </c>
      <c r="C21" s="34">
        <v>0.375</v>
      </c>
      <c r="D21" s="8">
        <f t="shared" ref="D21" si="3">B21</f>
        <v>46056</v>
      </c>
      <c r="E21" s="18">
        <v>0.50833333333333297</v>
      </c>
      <c r="F21" s="8">
        <f>D21</f>
        <v>46056</v>
      </c>
      <c r="G21" s="11">
        <v>0.85833333333333295</v>
      </c>
      <c r="H21" s="35"/>
      <c r="I21" s="13"/>
    </row>
    <row r="22" spans="1:9" ht="25.4" hidden="1" customHeight="1">
      <c r="A22" s="52" t="s">
        <v>123</v>
      </c>
      <c r="B22" s="8">
        <f>F21+3</f>
        <v>46059</v>
      </c>
      <c r="C22" s="34">
        <v>0.42638888888888898</v>
      </c>
      <c r="D22" s="8">
        <f>B22+6</f>
        <v>46065</v>
      </c>
      <c r="E22" s="9">
        <v>0.27916666666666701</v>
      </c>
      <c r="F22" s="8">
        <f>D22+3</f>
        <v>46068</v>
      </c>
      <c r="G22" s="11">
        <v>2.0833333333333301E-2</v>
      </c>
      <c r="H22" s="30" t="s">
        <v>124</v>
      </c>
      <c r="I22" s="13"/>
    </row>
    <row r="23" spans="1:9" ht="25.4" hidden="1" customHeight="1">
      <c r="A23" s="52" t="s">
        <v>125</v>
      </c>
      <c r="B23" s="8">
        <f>F22+5</f>
        <v>46073</v>
      </c>
      <c r="C23" s="18">
        <v>0.358333333333333</v>
      </c>
      <c r="D23" s="8">
        <f>B23+1</f>
        <v>46074</v>
      </c>
      <c r="E23" s="9">
        <v>0.4375</v>
      </c>
      <c r="F23" s="8">
        <f>D23</f>
        <v>46074</v>
      </c>
      <c r="G23" s="11">
        <v>0.95</v>
      </c>
      <c r="H23" s="30" t="s">
        <v>14</v>
      </c>
      <c r="I23" s="13"/>
    </row>
    <row r="24" spans="1:9" ht="25.4" hidden="1" customHeight="1">
      <c r="A24" s="52" t="s">
        <v>126</v>
      </c>
      <c r="B24" s="8">
        <f>F23+1</f>
        <v>46075</v>
      </c>
      <c r="C24" s="18">
        <v>0.45833333333333298</v>
      </c>
      <c r="D24" s="8">
        <f>B24</f>
        <v>46075</v>
      </c>
      <c r="E24" s="9">
        <v>0.74166666666666703</v>
      </c>
      <c r="F24" s="8">
        <f>D24+1</f>
        <v>46076</v>
      </c>
      <c r="G24" s="11">
        <v>0.179166666666667</v>
      </c>
      <c r="H24" s="35"/>
      <c r="I24" s="13"/>
    </row>
    <row r="25" spans="1:9" ht="25.4" hidden="1" customHeight="1">
      <c r="A25" s="52" t="s">
        <v>127</v>
      </c>
      <c r="B25" s="8">
        <f>F24+1</f>
        <v>46077</v>
      </c>
      <c r="C25" s="18">
        <v>0.54166666666666696</v>
      </c>
      <c r="D25" s="8">
        <f>B25+1</f>
        <v>46078</v>
      </c>
      <c r="E25" s="9">
        <v>0.25833333333333303</v>
      </c>
      <c r="F25" s="8">
        <f>D25</f>
        <v>46078</v>
      </c>
      <c r="G25" s="11">
        <v>0.61666666666666703</v>
      </c>
      <c r="H25" s="30" t="s">
        <v>14</v>
      </c>
      <c r="I25" s="13"/>
    </row>
    <row r="26" spans="1:9" ht="25.4" hidden="1" customHeight="1">
      <c r="A26" s="52" t="s">
        <v>128</v>
      </c>
      <c r="B26" s="33"/>
      <c r="C26" s="38"/>
      <c r="D26" s="33"/>
      <c r="E26" s="38"/>
      <c r="F26" s="33"/>
      <c r="G26" s="38"/>
      <c r="H26" s="35" t="s">
        <v>129</v>
      </c>
      <c r="I26" s="13"/>
    </row>
    <row r="27" spans="1:9" ht="25.4" hidden="1" customHeight="1">
      <c r="A27" s="52" t="s">
        <v>130</v>
      </c>
      <c r="B27" s="8">
        <f>F25+4</f>
        <v>46082</v>
      </c>
      <c r="C27" s="11">
        <v>0.83333333333333304</v>
      </c>
      <c r="D27" s="8">
        <f>B27+3</f>
        <v>46085</v>
      </c>
      <c r="E27" s="9">
        <v>0.95416666666666705</v>
      </c>
      <c r="F27" s="8">
        <f>D27+2</f>
        <v>46087</v>
      </c>
      <c r="G27" s="11">
        <v>0.69166666666666698</v>
      </c>
      <c r="H27" s="30" t="s">
        <v>14</v>
      </c>
      <c r="I27" s="13"/>
    </row>
    <row r="28" spans="1:9" ht="25.4" hidden="1" customHeight="1">
      <c r="A28" s="53" t="s">
        <v>131</v>
      </c>
      <c r="B28" s="8">
        <f>F27+7</f>
        <v>46094</v>
      </c>
      <c r="C28" s="11">
        <v>0.83333333333333304</v>
      </c>
      <c r="D28" s="8">
        <f>B28+1</f>
        <v>46095</v>
      </c>
      <c r="E28" s="9">
        <v>0.5</v>
      </c>
      <c r="F28" s="8">
        <f>D28</f>
        <v>46095</v>
      </c>
      <c r="G28" s="11">
        <v>0.91666666666666696</v>
      </c>
      <c r="H28" s="30" t="s">
        <v>132</v>
      </c>
      <c r="I28" s="13"/>
    </row>
    <row r="29" spans="1:9" ht="25.4" hidden="1" customHeight="1">
      <c r="A29" s="52" t="s">
        <v>133</v>
      </c>
      <c r="B29" s="8">
        <f>F28+1</f>
        <v>46096</v>
      </c>
      <c r="C29" s="11">
        <v>0.5</v>
      </c>
      <c r="D29" s="8">
        <f>B29+1</f>
        <v>46097</v>
      </c>
      <c r="E29" s="9">
        <v>0.34583333333333299</v>
      </c>
      <c r="F29" s="8">
        <f>D29</f>
        <v>46097</v>
      </c>
      <c r="G29" s="11">
        <v>0.66666666666666696</v>
      </c>
      <c r="H29" s="30" t="s">
        <v>14</v>
      </c>
      <c r="I29" s="13"/>
    </row>
    <row r="30" spans="1:9" ht="25.4" hidden="1" customHeight="1">
      <c r="A30" s="52" t="s">
        <v>134</v>
      </c>
      <c r="B30" s="8">
        <f>F29+1</f>
        <v>46098</v>
      </c>
      <c r="C30" s="11">
        <v>0.91666666666666696</v>
      </c>
      <c r="D30" s="8">
        <f>B30+1</f>
        <v>46099</v>
      </c>
      <c r="E30" s="9">
        <v>0.72916666666666696</v>
      </c>
      <c r="F30" s="8">
        <f t="shared" ref="F30:F32" si="4">D30+1</f>
        <v>46100</v>
      </c>
      <c r="G30" s="11">
        <v>0.1</v>
      </c>
      <c r="H30" s="30"/>
      <c r="I30" s="13"/>
    </row>
    <row r="31" spans="1:9" ht="25.4" hidden="1" customHeight="1">
      <c r="A31" s="52" t="s">
        <v>135</v>
      </c>
      <c r="B31" s="8">
        <f>F30+2</f>
        <v>46102</v>
      </c>
      <c r="C31" s="11">
        <v>0.25</v>
      </c>
      <c r="D31" s="8">
        <f t="shared" ref="D31:D36" si="5">B31</f>
        <v>46102</v>
      </c>
      <c r="E31" s="9">
        <v>0.75</v>
      </c>
      <c r="F31" s="8">
        <f t="shared" si="4"/>
        <v>46103</v>
      </c>
      <c r="G31" s="11">
        <v>0.16666666666666699</v>
      </c>
      <c r="H31" s="30"/>
      <c r="I31" s="13"/>
    </row>
    <row r="32" spans="1:9" ht="25.4" hidden="1" customHeight="1">
      <c r="A32" s="52" t="s">
        <v>136</v>
      </c>
      <c r="B32" s="8">
        <f>F31+2</f>
        <v>46105</v>
      </c>
      <c r="C32" s="11">
        <v>0.70833333333333304</v>
      </c>
      <c r="D32" s="8">
        <f>B32+1</f>
        <v>46106</v>
      </c>
      <c r="E32" s="9">
        <v>0.38750000000000001</v>
      </c>
      <c r="F32" s="8">
        <f t="shared" si="4"/>
        <v>46107</v>
      </c>
      <c r="G32" s="11">
        <v>0.69583333333333297</v>
      </c>
      <c r="H32" s="30" t="s">
        <v>14</v>
      </c>
      <c r="I32" s="13"/>
    </row>
    <row r="33" spans="1:14" ht="25.4" hidden="1" customHeight="1">
      <c r="A33" s="52" t="s">
        <v>137</v>
      </c>
      <c r="B33" s="8">
        <f>F32+5</f>
        <v>46112</v>
      </c>
      <c r="C33" s="11">
        <v>0.29166666666666702</v>
      </c>
      <c r="D33" s="8">
        <f t="shared" si="5"/>
        <v>46112</v>
      </c>
      <c r="E33" s="9">
        <v>0.44444444444444398</v>
      </c>
      <c r="F33" s="8">
        <f>D33</f>
        <v>46112</v>
      </c>
      <c r="G33" s="11">
        <v>0.86250000000000004</v>
      </c>
      <c r="H33" s="30"/>
      <c r="I33" s="13"/>
    </row>
    <row r="34" spans="1:14" ht="25.4" hidden="1" customHeight="1">
      <c r="A34" s="52" t="s">
        <v>49</v>
      </c>
      <c r="B34" s="8">
        <f>F33+1</f>
        <v>46113</v>
      </c>
      <c r="C34" s="11">
        <v>0.33333333333333298</v>
      </c>
      <c r="D34" s="10">
        <v>46116</v>
      </c>
      <c r="E34" s="11">
        <v>0.59583333333333299</v>
      </c>
      <c r="F34" s="10">
        <v>46116</v>
      </c>
      <c r="G34" s="11">
        <v>0.97083333333333299</v>
      </c>
      <c r="H34" s="30" t="s">
        <v>138</v>
      </c>
      <c r="I34" s="13"/>
    </row>
    <row r="35" spans="1:14" ht="25.4" hidden="1" customHeight="1">
      <c r="A35" s="52" t="s">
        <v>51</v>
      </c>
      <c r="B35" s="8">
        <f>F34+2</f>
        <v>46118</v>
      </c>
      <c r="C35" s="11">
        <v>0.29166666666666702</v>
      </c>
      <c r="D35" s="10">
        <f>B35+1</f>
        <v>46119</v>
      </c>
      <c r="E35" s="11">
        <v>0.6875</v>
      </c>
      <c r="F35" s="10">
        <f>D35</f>
        <v>46119</v>
      </c>
      <c r="G35" s="11">
        <v>0.99583333333333302</v>
      </c>
      <c r="H35" s="35" t="s">
        <v>14</v>
      </c>
      <c r="I35" s="13"/>
    </row>
    <row r="36" spans="1:14" ht="25.4" hidden="1" customHeight="1">
      <c r="A36" s="52" t="s">
        <v>139</v>
      </c>
      <c r="B36" s="8">
        <f>F35+3</f>
        <v>46122</v>
      </c>
      <c r="C36" s="11">
        <v>0.5</v>
      </c>
      <c r="D36" s="10">
        <f t="shared" si="5"/>
        <v>46122</v>
      </c>
      <c r="E36" s="11">
        <v>0.65833333333333299</v>
      </c>
      <c r="F36" s="10">
        <f>D36+1</f>
        <v>46123</v>
      </c>
      <c r="G36" s="11">
        <v>0.1</v>
      </c>
      <c r="H36" s="30" t="s">
        <v>317</v>
      </c>
      <c r="I36" s="13"/>
    </row>
    <row r="37" spans="1:14" ht="25.4" customHeight="1">
      <c r="A37" s="52" t="s">
        <v>140</v>
      </c>
      <c r="B37" s="8">
        <f>F36+2</f>
        <v>46125</v>
      </c>
      <c r="C37" s="11">
        <v>0.5</v>
      </c>
      <c r="D37" s="10">
        <f>B37+1</f>
        <v>46126</v>
      </c>
      <c r="E37" s="11">
        <v>0.23333333333333334</v>
      </c>
      <c r="F37" s="10">
        <f>D37+2</f>
        <v>46128</v>
      </c>
      <c r="G37" s="11">
        <v>0.1076388888888889</v>
      </c>
      <c r="H37" s="30"/>
      <c r="I37" s="13"/>
    </row>
    <row r="38" spans="1:14" ht="25.4" customHeight="1">
      <c r="A38" s="53" t="s">
        <v>141</v>
      </c>
      <c r="B38" s="8">
        <f>F37+5</f>
        <v>46133</v>
      </c>
      <c r="C38" s="11">
        <v>0.41666666666666669</v>
      </c>
      <c r="D38" s="10">
        <f>B38+1</f>
        <v>46134</v>
      </c>
      <c r="E38" s="11">
        <v>0.16666666666666666</v>
      </c>
      <c r="F38" s="10">
        <f>D38</f>
        <v>46134</v>
      </c>
      <c r="G38" s="11">
        <v>0.83333333333333337</v>
      </c>
      <c r="H38" s="30" t="s">
        <v>318</v>
      </c>
      <c r="I38" s="13"/>
    </row>
    <row r="39" spans="1:14" ht="25.4" customHeight="1">
      <c r="A39" s="53" t="s">
        <v>142</v>
      </c>
      <c r="B39" s="8">
        <f>F38+1</f>
        <v>46135</v>
      </c>
      <c r="C39" s="11">
        <v>0.25</v>
      </c>
      <c r="D39" s="10">
        <f>B39</f>
        <v>46135</v>
      </c>
      <c r="E39" s="11">
        <v>0.70833333333333337</v>
      </c>
      <c r="F39" s="10">
        <f>D39+1</f>
        <v>46136</v>
      </c>
      <c r="G39" s="11">
        <v>9.166666666666666E-2</v>
      </c>
      <c r="H39" s="30" t="s">
        <v>304</v>
      </c>
      <c r="I39" s="13"/>
    </row>
    <row r="40" spans="1:14" ht="25.4" customHeight="1">
      <c r="A40" s="52" t="s">
        <v>143</v>
      </c>
      <c r="B40" s="55">
        <f>F39+1</f>
        <v>46137</v>
      </c>
      <c r="C40" s="11">
        <v>0.375</v>
      </c>
      <c r="D40" s="55">
        <f>B40+1</f>
        <v>46138</v>
      </c>
      <c r="E40" s="11">
        <v>8.3333333333333329E-2</v>
      </c>
      <c r="F40" s="55">
        <f>D40</f>
        <v>46138</v>
      </c>
      <c r="G40" s="11">
        <v>0.41666666666666669</v>
      </c>
      <c r="H40" s="30" t="s">
        <v>304</v>
      </c>
      <c r="I40" s="13"/>
    </row>
    <row r="41" spans="1:14" ht="25.4" customHeight="1">
      <c r="A41" s="52" t="s">
        <v>144</v>
      </c>
      <c r="B41" s="55">
        <f>F40+2</f>
        <v>46140</v>
      </c>
      <c r="C41" s="11">
        <v>0.58333333333333337</v>
      </c>
      <c r="D41" s="55">
        <f>B41</f>
        <v>46140</v>
      </c>
      <c r="E41" s="11">
        <v>0.66666666666666663</v>
      </c>
      <c r="F41" s="55">
        <f>D41+1</f>
        <v>46141</v>
      </c>
      <c r="G41" s="11">
        <v>0</v>
      </c>
      <c r="H41" s="30"/>
      <c r="I41" s="13"/>
    </row>
    <row r="42" spans="1:14" ht="25.4" customHeight="1">
      <c r="A42" s="52" t="s">
        <v>295</v>
      </c>
      <c r="B42" s="55">
        <f>F41+2</f>
        <v>46143</v>
      </c>
      <c r="C42" s="11">
        <v>0.5</v>
      </c>
      <c r="D42" s="55">
        <f>B42+1</f>
        <v>46144</v>
      </c>
      <c r="E42" s="11">
        <v>0</v>
      </c>
      <c r="F42" s="55">
        <f>D42+1</f>
        <v>46145</v>
      </c>
      <c r="G42" s="11">
        <v>0</v>
      </c>
      <c r="H42" s="30"/>
      <c r="I42" s="13"/>
    </row>
    <row r="43" spans="1:14" ht="25.4" customHeight="1">
      <c r="A43" s="52" t="s">
        <v>301</v>
      </c>
      <c r="B43" s="55">
        <f>F42+5</f>
        <v>46150</v>
      </c>
      <c r="C43" s="11">
        <v>0</v>
      </c>
      <c r="D43" s="55">
        <f>B43</f>
        <v>46150</v>
      </c>
      <c r="E43" s="11">
        <v>4.1666666666666664E-2</v>
      </c>
      <c r="F43" s="55">
        <f>D43</f>
        <v>46150</v>
      </c>
      <c r="G43" s="11">
        <v>0.41666666666666669</v>
      </c>
      <c r="H43" s="30"/>
      <c r="I43" s="13"/>
    </row>
    <row r="44" spans="1:14" ht="25.4" customHeight="1">
      <c r="A44" s="52" t="s">
        <v>343</v>
      </c>
      <c r="B44" s="55">
        <f>F43</f>
        <v>46150</v>
      </c>
      <c r="C44" s="11">
        <v>0.83333333333333337</v>
      </c>
      <c r="D44" s="55">
        <f>B44</f>
        <v>46150</v>
      </c>
      <c r="E44" s="11">
        <v>0.875</v>
      </c>
      <c r="F44" s="55">
        <f>D44+1</f>
        <v>46151</v>
      </c>
      <c r="G44" s="11">
        <v>0.41666666666666669</v>
      </c>
      <c r="H44" s="30"/>
      <c r="I44" s="13"/>
    </row>
    <row r="45" spans="1:14" ht="25.4" customHeight="1">
      <c r="A45" s="52" t="s">
        <v>352</v>
      </c>
      <c r="B45" s="55">
        <f>F44+1</f>
        <v>46152</v>
      </c>
      <c r="C45" s="11">
        <v>0.75</v>
      </c>
      <c r="D45" s="55">
        <f>B45+1</f>
        <v>46153</v>
      </c>
      <c r="E45" s="11">
        <v>0</v>
      </c>
      <c r="F45" s="55">
        <f>D45</f>
        <v>46153</v>
      </c>
      <c r="G45" s="11">
        <v>0.41666666666666669</v>
      </c>
      <c r="H45" s="30"/>
      <c r="I45" s="13"/>
    </row>
    <row r="46" spans="1:14" ht="25.4" customHeight="1">
      <c r="A46" s="52"/>
      <c r="B46" s="8"/>
      <c r="C46" s="11"/>
      <c r="D46" s="8"/>
      <c r="E46" s="9"/>
      <c r="F46" s="8"/>
      <c r="G46" s="11"/>
      <c r="H46" s="30"/>
      <c r="I46" s="13"/>
    </row>
    <row r="47" spans="1:14" customFormat="1" ht="24" hidden="1" customHeight="1">
      <c r="A47" s="90" t="s">
        <v>145</v>
      </c>
      <c r="B47" s="91"/>
      <c r="C47" s="91"/>
      <c r="D47" s="91"/>
      <c r="E47" s="91"/>
      <c r="F47" s="91"/>
      <c r="G47" s="91"/>
      <c r="H47" s="91"/>
      <c r="I47" s="91"/>
    </row>
    <row r="48" spans="1:14" customFormat="1" ht="24" hidden="1" customHeight="1">
      <c r="A48" s="27" t="s">
        <v>4</v>
      </c>
      <c r="B48" s="73" t="s">
        <v>5</v>
      </c>
      <c r="C48" s="74"/>
      <c r="D48" s="73" t="s">
        <v>6</v>
      </c>
      <c r="E48" s="74"/>
      <c r="F48" s="73" t="s">
        <v>7</v>
      </c>
      <c r="G48" s="74"/>
      <c r="H48" s="28" t="s">
        <v>8</v>
      </c>
      <c r="I48" s="28" t="s">
        <v>9</v>
      </c>
      <c r="N48" t="s">
        <v>30</v>
      </c>
    </row>
    <row r="49" spans="1:9" ht="25.4" hidden="1" customHeight="1">
      <c r="A49" s="52" t="s">
        <v>113</v>
      </c>
      <c r="B49" s="8">
        <v>46026</v>
      </c>
      <c r="C49" s="34">
        <v>0.45694444444444399</v>
      </c>
      <c r="D49" s="8">
        <v>46027</v>
      </c>
      <c r="E49" s="34">
        <v>0.29513888888888901</v>
      </c>
      <c r="F49" s="8">
        <f>D49</f>
        <v>46027</v>
      </c>
      <c r="G49" s="34">
        <v>0.625</v>
      </c>
      <c r="H49" s="35" t="s">
        <v>104</v>
      </c>
      <c r="I49" s="13"/>
    </row>
    <row r="50" spans="1:9" ht="25.4" hidden="1" customHeight="1">
      <c r="A50" s="52" t="s">
        <v>115</v>
      </c>
      <c r="B50" s="8">
        <f>F49+1</f>
        <v>46028</v>
      </c>
      <c r="C50" s="34">
        <v>0.66666666666666696</v>
      </c>
      <c r="D50" s="8">
        <f>B50+1</f>
        <v>46029</v>
      </c>
      <c r="E50" s="34">
        <v>0.104166666666667</v>
      </c>
      <c r="F50" s="8">
        <f>D50</f>
        <v>46029</v>
      </c>
      <c r="G50" s="34">
        <v>0.30486111111111103</v>
      </c>
      <c r="H50" s="35"/>
      <c r="I50" s="13"/>
    </row>
    <row r="51" spans="1:9" ht="25.4" hidden="1" customHeight="1">
      <c r="A51" s="52" t="s">
        <v>116</v>
      </c>
      <c r="B51" s="8">
        <v>46031</v>
      </c>
      <c r="C51" s="34">
        <v>0.20833333333333301</v>
      </c>
      <c r="D51" s="8">
        <f>B51</f>
        <v>46031</v>
      </c>
      <c r="E51" s="34">
        <v>0.46319444444444402</v>
      </c>
      <c r="F51" s="8">
        <f>D51</f>
        <v>46031</v>
      </c>
      <c r="G51" s="11">
        <v>0.69930555555555596</v>
      </c>
      <c r="H51" s="35"/>
      <c r="I51" s="13"/>
    </row>
    <row r="52" spans="1:9" ht="25.4" hidden="1" customHeight="1">
      <c r="A52" s="15" t="s">
        <v>118</v>
      </c>
      <c r="B52" s="8">
        <v>46034</v>
      </c>
      <c r="C52" s="34">
        <v>0.33333333333333298</v>
      </c>
      <c r="D52" s="8">
        <f>B52+4</f>
        <v>46038</v>
      </c>
      <c r="E52" s="34">
        <v>0.125</v>
      </c>
      <c r="F52" s="8">
        <v>46040</v>
      </c>
      <c r="G52" s="11">
        <v>1.3194444444444399E-2</v>
      </c>
      <c r="H52" s="35" t="s">
        <v>14</v>
      </c>
      <c r="I52" s="13"/>
    </row>
    <row r="53" spans="1:9" ht="25.4" hidden="1" customHeight="1">
      <c r="A53" s="15" t="s">
        <v>133</v>
      </c>
      <c r="B53" s="8">
        <f>F52+4</f>
        <v>46044</v>
      </c>
      <c r="C53" s="34">
        <v>0.75</v>
      </c>
      <c r="D53" s="8">
        <v>46046</v>
      </c>
      <c r="E53" s="34">
        <v>0.66666666666666696</v>
      </c>
      <c r="F53" s="8">
        <f t="shared" ref="F53:F56" si="6">D53+1</f>
        <v>46047</v>
      </c>
      <c r="G53" s="11">
        <v>0.27083333333333298</v>
      </c>
      <c r="H53" s="35" t="s">
        <v>14</v>
      </c>
      <c r="I53" s="13"/>
    </row>
    <row r="54" spans="1:9" ht="25.4" hidden="1" customHeight="1">
      <c r="A54" s="15" t="s">
        <v>134</v>
      </c>
      <c r="B54" s="8">
        <f>F53+1</f>
        <v>46048</v>
      </c>
      <c r="C54" s="34">
        <v>0.375</v>
      </c>
      <c r="D54" s="8">
        <f>B54+1</f>
        <v>46049</v>
      </c>
      <c r="E54" s="34">
        <v>0.72916666666666696</v>
      </c>
      <c r="F54" s="8">
        <f t="shared" si="6"/>
        <v>46050</v>
      </c>
      <c r="G54" s="11">
        <v>2.0833333333333301E-2</v>
      </c>
      <c r="H54" s="35" t="s">
        <v>14</v>
      </c>
      <c r="I54" s="13"/>
    </row>
    <row r="55" spans="1:9" ht="25.4" hidden="1" customHeight="1">
      <c r="A55" s="15" t="s">
        <v>135</v>
      </c>
      <c r="B55" s="8">
        <f>F54+1</f>
        <v>46051</v>
      </c>
      <c r="C55" s="34">
        <v>0.70833333333333304</v>
      </c>
      <c r="D55" s="8">
        <f>B55+1</f>
        <v>46052</v>
      </c>
      <c r="E55" s="34">
        <v>0</v>
      </c>
      <c r="F55" s="8">
        <f>D55</f>
        <v>46052</v>
      </c>
      <c r="G55" s="11">
        <v>0.41666666666666702</v>
      </c>
      <c r="H55" s="35"/>
      <c r="I55" s="13"/>
    </row>
    <row r="56" spans="1:9" ht="25.4" hidden="1" customHeight="1">
      <c r="A56" s="15" t="s">
        <v>136</v>
      </c>
      <c r="B56" s="8">
        <f>F55+2</f>
        <v>46054</v>
      </c>
      <c r="C56" s="34">
        <v>0.453472222222222</v>
      </c>
      <c r="D56" s="8">
        <f>B56+4</f>
        <v>46058</v>
      </c>
      <c r="E56" s="34">
        <v>0.21875</v>
      </c>
      <c r="F56" s="8">
        <f t="shared" si="6"/>
        <v>46059</v>
      </c>
      <c r="G56" s="11">
        <v>0.66666666666666696</v>
      </c>
      <c r="H56" s="35" t="s">
        <v>14</v>
      </c>
      <c r="I56" s="13"/>
    </row>
    <row r="57" spans="1:9" ht="25.4" hidden="1" customHeight="1">
      <c r="A57" s="15" t="s">
        <v>49</v>
      </c>
      <c r="B57" s="8">
        <f>F56+7</f>
        <v>46066</v>
      </c>
      <c r="C57" s="34">
        <v>0</v>
      </c>
      <c r="D57" s="8">
        <f>B57+1</f>
        <v>46067</v>
      </c>
      <c r="E57" s="34">
        <v>0.15833333333333299</v>
      </c>
      <c r="F57" s="8">
        <f>D57</f>
        <v>46067</v>
      </c>
      <c r="G57" s="11">
        <v>0.83333333333333304</v>
      </c>
      <c r="H57" s="35" t="s">
        <v>146</v>
      </c>
      <c r="I57" s="13"/>
    </row>
    <row r="58" spans="1:9" ht="25.4" hidden="1" customHeight="1">
      <c r="A58" s="15" t="s">
        <v>51</v>
      </c>
      <c r="B58" s="8">
        <f>F57+1</f>
        <v>46068</v>
      </c>
      <c r="C58" s="18">
        <v>0.91666666666666696</v>
      </c>
      <c r="D58" s="8">
        <f>B58+4</f>
        <v>46072</v>
      </c>
      <c r="E58" s="34">
        <v>0.79166666666666696</v>
      </c>
      <c r="F58" s="8">
        <f>D58+1</f>
        <v>46073</v>
      </c>
      <c r="G58" s="11">
        <v>0.14583333333333301</v>
      </c>
      <c r="H58" s="35" t="s">
        <v>14</v>
      </c>
      <c r="I58" s="13"/>
    </row>
    <row r="59" spans="1:9" ht="25.4" hidden="1" customHeight="1">
      <c r="A59" s="15" t="s">
        <v>139</v>
      </c>
      <c r="B59" s="8">
        <f>F58+1</f>
        <v>46074</v>
      </c>
      <c r="C59" s="18">
        <v>0.75</v>
      </c>
      <c r="D59" s="8">
        <f>B59</f>
        <v>46074</v>
      </c>
      <c r="E59" s="18">
        <v>0.95833333333333304</v>
      </c>
      <c r="F59" s="8">
        <f>D59+1</f>
        <v>46075</v>
      </c>
      <c r="G59" s="11">
        <v>0.15347222222222201</v>
      </c>
      <c r="H59" s="35"/>
      <c r="I59" s="13"/>
    </row>
    <row r="60" spans="1:9" ht="25.4" hidden="1" customHeight="1">
      <c r="A60" s="15" t="s">
        <v>140</v>
      </c>
      <c r="B60" s="8">
        <f>F59+2</f>
        <v>46077</v>
      </c>
      <c r="C60" s="18">
        <v>0.27638888888888902</v>
      </c>
      <c r="D60" s="8">
        <f>B60+4</f>
        <v>46081</v>
      </c>
      <c r="E60" s="18">
        <v>0.66666666666666696</v>
      </c>
      <c r="F60" s="8">
        <f>D60+2</f>
        <v>46083</v>
      </c>
      <c r="G60" s="11">
        <v>0.48819444444444399</v>
      </c>
      <c r="H60" s="35" t="s">
        <v>14</v>
      </c>
      <c r="I60" s="13"/>
    </row>
    <row r="61" spans="1:9" ht="25.4" hidden="1" customHeight="1">
      <c r="A61" s="15" t="s">
        <v>57</v>
      </c>
      <c r="B61" s="8">
        <f>F60+4</f>
        <v>46087</v>
      </c>
      <c r="C61" s="18">
        <v>0.41666666666666702</v>
      </c>
      <c r="D61" s="8">
        <f>B61+1</f>
        <v>46088</v>
      </c>
      <c r="E61" s="18">
        <v>0.70833333333333304</v>
      </c>
      <c r="F61" s="8">
        <f>D61+1</f>
        <v>46089</v>
      </c>
      <c r="G61" s="11">
        <v>0.125</v>
      </c>
      <c r="H61" s="35" t="s">
        <v>14</v>
      </c>
      <c r="I61" s="13"/>
    </row>
    <row r="62" spans="1:9" ht="25.4" hidden="1" customHeight="1">
      <c r="A62" s="15" t="s">
        <v>147</v>
      </c>
      <c r="B62" s="8">
        <f>F61+1</f>
        <v>46090</v>
      </c>
      <c r="C62" s="18">
        <v>0.16666666666666699</v>
      </c>
      <c r="D62" s="8">
        <f>B62+1</f>
        <v>46091</v>
      </c>
      <c r="E62" s="9">
        <v>0.8125</v>
      </c>
      <c r="F62" s="8">
        <f>D62+1</f>
        <v>46092</v>
      </c>
      <c r="G62" s="11">
        <v>0.125</v>
      </c>
      <c r="H62" s="35" t="s">
        <v>14</v>
      </c>
      <c r="I62" s="13"/>
    </row>
    <row r="63" spans="1:9" ht="25.4" hidden="1" customHeight="1">
      <c r="A63" s="15" t="s">
        <v>148</v>
      </c>
      <c r="B63" s="8">
        <f>F62+1</f>
        <v>46093</v>
      </c>
      <c r="C63" s="18">
        <v>0.91666666666666696</v>
      </c>
      <c r="D63" s="8">
        <f>B63+1</f>
        <v>46094</v>
      </c>
      <c r="E63" s="9">
        <v>0.23888888888888901</v>
      </c>
      <c r="F63" s="8">
        <f>D63</f>
        <v>46094</v>
      </c>
      <c r="G63" s="11">
        <v>0.625</v>
      </c>
      <c r="H63" s="35"/>
      <c r="I63" s="13"/>
    </row>
    <row r="64" spans="1:9" ht="25.4" hidden="1" customHeight="1">
      <c r="A64" s="15" t="s">
        <v>149</v>
      </c>
      <c r="B64" s="8">
        <f>F63+2</f>
        <v>46096</v>
      </c>
      <c r="C64" s="18">
        <v>0.625</v>
      </c>
      <c r="D64" s="8">
        <f>B64</f>
        <v>46096</v>
      </c>
      <c r="E64" s="9">
        <v>0.80555555555555602</v>
      </c>
      <c r="F64" s="8">
        <f>D64+1</f>
        <v>46097</v>
      </c>
      <c r="G64" s="11">
        <v>0.89444444444444404</v>
      </c>
      <c r="H64" s="35" t="s">
        <v>150</v>
      </c>
      <c r="I64" s="13"/>
    </row>
    <row r="65" spans="1:14" customFormat="1" ht="24" hidden="1" customHeight="1">
      <c r="A65" s="90" t="s">
        <v>151</v>
      </c>
      <c r="B65" s="91"/>
      <c r="C65" s="91"/>
      <c r="D65" s="91"/>
      <c r="E65" s="91"/>
      <c r="F65" s="91"/>
      <c r="G65" s="91"/>
      <c r="H65" s="91"/>
      <c r="I65" s="91"/>
    </row>
    <row r="66" spans="1:14" customFormat="1" ht="24" hidden="1" customHeight="1">
      <c r="A66" s="27" t="s">
        <v>4</v>
      </c>
      <c r="B66" s="73" t="s">
        <v>5</v>
      </c>
      <c r="C66" s="74"/>
      <c r="D66" s="73" t="s">
        <v>6</v>
      </c>
      <c r="E66" s="74"/>
      <c r="F66" s="73" t="s">
        <v>7</v>
      </c>
      <c r="G66" s="74"/>
      <c r="H66" s="28" t="s">
        <v>8</v>
      </c>
      <c r="I66" s="28" t="s">
        <v>9</v>
      </c>
      <c r="N66" t="s">
        <v>30</v>
      </c>
    </row>
    <row r="67" spans="1:14" ht="25.4" hidden="1" customHeight="1">
      <c r="A67" s="15" t="s">
        <v>152</v>
      </c>
      <c r="B67" s="8">
        <v>46105</v>
      </c>
      <c r="C67" s="11">
        <v>0.20833333333333301</v>
      </c>
      <c r="D67" s="8">
        <f>B67+1</f>
        <v>46106</v>
      </c>
      <c r="E67" s="9">
        <v>0.19236111111111101</v>
      </c>
      <c r="F67" s="8">
        <f>D67+1</f>
        <v>46107</v>
      </c>
      <c r="G67" s="11">
        <v>0.16666666666666699</v>
      </c>
      <c r="H67" s="30" t="s">
        <v>153</v>
      </c>
      <c r="I67" s="13"/>
    </row>
    <row r="68" spans="1:14" ht="25.4" hidden="1" customHeight="1">
      <c r="A68" s="15" t="s">
        <v>154</v>
      </c>
      <c r="B68" s="8">
        <f>F67+1</f>
        <v>46108</v>
      </c>
      <c r="C68" s="11">
        <v>0.25</v>
      </c>
      <c r="D68" s="8">
        <f>B68+1</f>
        <v>46109</v>
      </c>
      <c r="E68" s="9">
        <v>0.375</v>
      </c>
      <c r="F68" s="8">
        <f>D68</f>
        <v>46109</v>
      </c>
      <c r="G68" s="11">
        <v>0.69444444444444398</v>
      </c>
      <c r="H68" s="35" t="s">
        <v>14</v>
      </c>
      <c r="I68" s="13"/>
    </row>
    <row r="69" spans="1:14" ht="25.4" hidden="1" customHeight="1">
      <c r="A69" s="15" t="s">
        <v>155</v>
      </c>
      <c r="B69" s="8">
        <f>F68+2</f>
        <v>46111</v>
      </c>
      <c r="C69" s="11">
        <v>0.33333333333333298</v>
      </c>
      <c r="D69" s="8">
        <f>B69+1</f>
        <v>46112</v>
      </c>
      <c r="E69" s="9">
        <v>0.75</v>
      </c>
      <c r="F69" s="8">
        <f>D69+1</f>
        <v>46113</v>
      </c>
      <c r="G69" s="18">
        <v>0.20833333333333301</v>
      </c>
      <c r="H69" s="35"/>
      <c r="I69" s="13"/>
    </row>
    <row r="70" spans="1:14" ht="25.4" hidden="1" customHeight="1">
      <c r="A70" s="15" t="s">
        <v>156</v>
      </c>
      <c r="B70" s="8">
        <f>F69+2</f>
        <v>46115</v>
      </c>
      <c r="C70" s="11">
        <v>0.20833333333333301</v>
      </c>
      <c r="D70" s="8">
        <v>46116</v>
      </c>
      <c r="E70" s="11">
        <v>0.32222222222222202</v>
      </c>
      <c r="F70" s="8">
        <v>46117</v>
      </c>
      <c r="G70" s="11">
        <v>0.625</v>
      </c>
      <c r="H70" s="56"/>
      <c r="I70" s="13"/>
    </row>
    <row r="71" spans="1:14" ht="25.4" hidden="1" customHeight="1">
      <c r="A71" s="15" t="s">
        <v>157</v>
      </c>
      <c r="B71" s="8">
        <f>F70+4</f>
        <v>46121</v>
      </c>
      <c r="C71" s="9">
        <v>0.41666666666666702</v>
      </c>
      <c r="D71" s="8">
        <f>B71+2</f>
        <v>46123</v>
      </c>
      <c r="E71" s="9">
        <v>0.27013888888888887</v>
      </c>
      <c r="F71" s="8">
        <f>D71+1</f>
        <v>46124</v>
      </c>
      <c r="G71" s="11">
        <v>0.27083333333333331</v>
      </c>
      <c r="H71" s="30" t="s">
        <v>158</v>
      </c>
      <c r="I71" s="13"/>
    </row>
    <row r="72" spans="1:14" customFormat="1" ht="24" customHeight="1">
      <c r="A72" s="90" t="s">
        <v>312</v>
      </c>
      <c r="B72" s="91"/>
      <c r="C72" s="91"/>
      <c r="D72" s="91"/>
      <c r="E72" s="91"/>
      <c r="F72" s="91"/>
      <c r="G72" s="91"/>
      <c r="H72" s="91"/>
      <c r="I72" s="91"/>
    </row>
    <row r="73" spans="1:14" customFormat="1" ht="24" customHeight="1">
      <c r="A73" s="27" t="s">
        <v>4</v>
      </c>
      <c r="B73" s="73" t="s">
        <v>5</v>
      </c>
      <c r="C73" s="74"/>
      <c r="D73" s="73" t="s">
        <v>6</v>
      </c>
      <c r="E73" s="74"/>
      <c r="F73" s="73" t="s">
        <v>7</v>
      </c>
      <c r="G73" s="74"/>
      <c r="H73" s="28" t="s">
        <v>8</v>
      </c>
      <c r="I73" s="28" t="s">
        <v>9</v>
      </c>
      <c r="N73" t="s">
        <v>30</v>
      </c>
    </row>
    <row r="74" spans="1:14" ht="25" customHeight="1">
      <c r="A74" s="15" t="s">
        <v>159</v>
      </c>
      <c r="B74" s="8">
        <v>46123</v>
      </c>
      <c r="C74" s="11">
        <v>0.25</v>
      </c>
      <c r="D74" s="8">
        <f>B74+3</f>
        <v>46126</v>
      </c>
      <c r="E74" s="9">
        <v>0.17708333333333334</v>
      </c>
      <c r="F74" s="8">
        <f>D74</f>
        <v>46126</v>
      </c>
      <c r="G74" s="9">
        <v>0.97291666666666665</v>
      </c>
      <c r="H74" s="30" t="s">
        <v>160</v>
      </c>
      <c r="I74" s="13"/>
    </row>
    <row r="75" spans="1:14" ht="25.4" customHeight="1">
      <c r="A75" s="15" t="s">
        <v>161</v>
      </c>
      <c r="B75" s="8">
        <f>F74+2</f>
        <v>46128</v>
      </c>
      <c r="C75" s="11">
        <v>0.25</v>
      </c>
      <c r="D75" s="8">
        <f>B75+1</f>
        <v>46129</v>
      </c>
      <c r="E75" s="9">
        <v>0.91666666666666663</v>
      </c>
      <c r="F75" s="8">
        <f>D75+1</f>
        <v>46130</v>
      </c>
      <c r="G75" s="9">
        <v>0.14583333333333334</v>
      </c>
      <c r="H75" s="35" t="s">
        <v>14</v>
      </c>
      <c r="I75" s="13"/>
    </row>
    <row r="76" spans="1:14" ht="25.4" customHeight="1">
      <c r="A76" s="15" t="s">
        <v>162</v>
      </c>
      <c r="B76" s="8">
        <f>F75+2</f>
        <v>46132</v>
      </c>
      <c r="C76" s="11">
        <v>0.41666666666666669</v>
      </c>
      <c r="D76" s="8">
        <f t="shared" ref="D76:D81" si="7">B76</f>
        <v>46132</v>
      </c>
      <c r="E76" s="9">
        <v>0.45833333333333331</v>
      </c>
      <c r="F76" s="8">
        <f>D76</f>
        <v>46132</v>
      </c>
      <c r="G76" s="18">
        <v>0.91666666666666663</v>
      </c>
      <c r="H76" s="30"/>
      <c r="I76" s="13"/>
    </row>
    <row r="77" spans="1:14" ht="25.4" customHeight="1">
      <c r="A77" s="15" t="s">
        <v>163</v>
      </c>
      <c r="B77" s="8">
        <f>F76+3</f>
        <v>46135</v>
      </c>
      <c r="C77" s="11">
        <v>0.58333333333333337</v>
      </c>
      <c r="D77" s="8">
        <f>B77+1</f>
        <v>46136</v>
      </c>
      <c r="E77" s="9">
        <v>0.99930555555555556</v>
      </c>
      <c r="F77" s="8">
        <f>D77+1</f>
        <v>46137</v>
      </c>
      <c r="G77" s="18">
        <v>0.83333333333333337</v>
      </c>
      <c r="H77" s="30"/>
      <c r="I77" s="13"/>
    </row>
    <row r="78" spans="1:14" ht="25.4" customHeight="1">
      <c r="A78" s="15" t="s">
        <v>299</v>
      </c>
      <c r="B78" s="17">
        <f>F77+6</f>
        <v>46143</v>
      </c>
      <c r="C78" s="18">
        <v>0.20833333333333334</v>
      </c>
      <c r="D78" s="17">
        <f t="shared" si="7"/>
        <v>46143</v>
      </c>
      <c r="E78" s="18">
        <v>0.33333333333333331</v>
      </c>
      <c r="F78" s="17">
        <f>D78+1</f>
        <v>46144</v>
      </c>
      <c r="G78" s="18">
        <v>0.25</v>
      </c>
      <c r="H78" s="30"/>
      <c r="I78" s="13"/>
    </row>
    <row r="79" spans="1:14" ht="25.4" customHeight="1">
      <c r="A79" s="15" t="s">
        <v>300</v>
      </c>
      <c r="B79" s="17">
        <f>F78+1</f>
        <v>46145</v>
      </c>
      <c r="C79" s="18">
        <v>0.41666666666666669</v>
      </c>
      <c r="D79" s="17">
        <f t="shared" si="7"/>
        <v>46145</v>
      </c>
      <c r="E79" s="18">
        <v>0.75</v>
      </c>
      <c r="F79" s="17">
        <f>D79+1</f>
        <v>46146</v>
      </c>
      <c r="G79" s="18">
        <v>0.16666666666666666</v>
      </c>
      <c r="H79" s="30"/>
      <c r="I79" s="13"/>
    </row>
    <row r="80" spans="1:14" ht="25.4" customHeight="1">
      <c r="A80" s="15" t="s">
        <v>302</v>
      </c>
      <c r="B80" s="17">
        <f>F79+2</f>
        <v>46148</v>
      </c>
      <c r="C80" s="18">
        <v>0.33333333333333331</v>
      </c>
      <c r="D80" s="17">
        <f t="shared" si="7"/>
        <v>46148</v>
      </c>
      <c r="E80" s="18">
        <v>0.41666666666666669</v>
      </c>
      <c r="F80" s="17">
        <f>D80</f>
        <v>46148</v>
      </c>
      <c r="G80" s="18">
        <v>0.83333333333333337</v>
      </c>
      <c r="H80" s="30"/>
      <c r="I80" s="13"/>
    </row>
    <row r="81" spans="1:9" ht="25.4" customHeight="1">
      <c r="A81" s="15" t="s">
        <v>325</v>
      </c>
      <c r="B81" s="17">
        <f>F80+3</f>
        <v>46151</v>
      </c>
      <c r="C81" s="18">
        <v>0.25</v>
      </c>
      <c r="D81" s="17">
        <f t="shared" si="7"/>
        <v>46151</v>
      </c>
      <c r="E81" s="18">
        <v>0.75</v>
      </c>
      <c r="F81" s="17">
        <f>D81+1</f>
        <v>46152</v>
      </c>
      <c r="G81" s="18">
        <v>0.66666666666666663</v>
      </c>
      <c r="H81" s="30"/>
      <c r="I81" s="13"/>
    </row>
    <row r="82" spans="1:9" ht="25.4" customHeight="1">
      <c r="A82" s="15" t="s">
        <v>350</v>
      </c>
      <c r="B82" s="17">
        <f>F81+5</f>
        <v>46157</v>
      </c>
      <c r="C82" s="18">
        <v>0</v>
      </c>
      <c r="D82" s="17">
        <f t="shared" ref="D82" si="8">B82</f>
        <v>46157</v>
      </c>
      <c r="E82" s="18">
        <v>4.1666666666666664E-2</v>
      </c>
      <c r="F82" s="17">
        <f>D82</f>
        <v>46157</v>
      </c>
      <c r="G82" s="18">
        <v>0.625</v>
      </c>
      <c r="H82" s="30"/>
      <c r="I82" s="13"/>
    </row>
  </sheetData>
  <mergeCells count="25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1:I11"/>
    <mergeCell ref="B12:C12"/>
    <mergeCell ref="D12:E12"/>
    <mergeCell ref="F12:G12"/>
    <mergeCell ref="A47:I47"/>
    <mergeCell ref="B48:C48"/>
    <mergeCell ref="D48:E48"/>
    <mergeCell ref="F48:G48"/>
    <mergeCell ref="B73:C73"/>
    <mergeCell ref="D73:E73"/>
    <mergeCell ref="F73:G73"/>
    <mergeCell ref="A65:I65"/>
    <mergeCell ref="B66:C66"/>
    <mergeCell ref="D66:E66"/>
    <mergeCell ref="F66:G66"/>
    <mergeCell ref="A72:I72"/>
  </mergeCells>
  <phoneticPr fontId="42" type="noConversion"/>
  <conditionalFormatting sqref="B4:B6">
    <cfRule type="cellIs" dxfId="674" priority="1097" stopIfTrue="1" operator="equal">
      <formula>$H$3</formula>
    </cfRule>
    <cfRule type="cellIs" dxfId="673" priority="1098" stopIfTrue="1" operator="lessThan">
      <formula>$H$3</formula>
    </cfRule>
  </conditionalFormatting>
  <conditionalFormatting sqref="B8:B25 D19:D25">
    <cfRule type="cellIs" dxfId="672" priority="831" stopIfTrue="1" operator="lessThan">
      <formula>$H$3</formula>
    </cfRule>
  </conditionalFormatting>
  <conditionalFormatting sqref="B8:B25">
    <cfRule type="cellIs" dxfId="671" priority="830" stopIfTrue="1" operator="equal">
      <formula>$H$3</formula>
    </cfRule>
  </conditionalFormatting>
  <conditionalFormatting sqref="B27:B39">
    <cfRule type="cellIs" dxfId="670" priority="469" stopIfTrue="1" operator="equal">
      <formula>$H$3</formula>
    </cfRule>
    <cfRule type="cellIs" dxfId="669" priority="470" stopIfTrue="1" operator="lessThan">
      <formula>$H$3</formula>
    </cfRule>
  </conditionalFormatting>
  <conditionalFormatting sqref="B46:B77">
    <cfRule type="cellIs" dxfId="668" priority="295" stopIfTrue="1" operator="equal">
      <formula>$H$3</formula>
    </cfRule>
    <cfRule type="cellIs" dxfId="667" priority="296" stopIfTrue="1" operator="lessThan">
      <formula>$H$3</formula>
    </cfRule>
  </conditionalFormatting>
  <conditionalFormatting sqref="B4:C4">
    <cfRule type="expression" dxfId="666" priority="83777" stopIfTrue="1">
      <formula>AND($B234=$H$3,$B234&lt;&gt;"")</formula>
    </cfRule>
    <cfRule type="expression" dxfId="665" priority="83778" stopIfTrue="1">
      <formula>AND($B234&lt;$H$3,$B234&lt;&gt;"")</formula>
    </cfRule>
  </conditionalFormatting>
  <conditionalFormatting sqref="B11:C11">
    <cfRule type="expression" dxfId="664" priority="83779" stopIfTrue="1">
      <formula>AND($B244=$H$3,$B244&lt;&gt;"")</formula>
    </cfRule>
    <cfRule type="expression" dxfId="663" priority="83780" stopIfTrue="1">
      <formula>AND($B244&lt;$H$3,$B244&lt;&gt;"")</formula>
    </cfRule>
  </conditionalFormatting>
  <conditionalFormatting sqref="B47:C47 B65:C65">
    <cfRule type="expression" dxfId="662" priority="83781" stopIfTrue="1">
      <formula>AND($B252=$H$3,$B252&lt;&gt;"")</formula>
    </cfRule>
    <cfRule type="expression" dxfId="661" priority="83782" stopIfTrue="1">
      <formula>AND($B252&lt;$H$3,$B252&lt;&gt;"")</formula>
    </cfRule>
  </conditionalFormatting>
  <conditionalFormatting sqref="B72:C72">
    <cfRule type="expression" dxfId="660" priority="293" stopIfTrue="1">
      <formula>AND($B277=$H$3,$B277&lt;&gt;"")</formula>
    </cfRule>
    <cfRule type="expression" dxfId="659" priority="294" stopIfTrue="1">
      <formula>AND($B277&lt;$H$3,$B277&lt;&gt;"")</formula>
    </cfRule>
  </conditionalFormatting>
  <conditionalFormatting sqref="C6 E6:G6 E13:G17 C49:C64 G69">
    <cfRule type="expression" dxfId="658" priority="1515" stopIfTrue="1">
      <formula>$F6=$H$3</formula>
    </cfRule>
  </conditionalFormatting>
  <conditionalFormatting sqref="C8:C10 E8:E10 C22:C25 C27:C33 C13:C16">
    <cfRule type="expression" dxfId="657" priority="2464" stopIfTrue="1">
      <formula>B8&lt;$H$3</formula>
    </cfRule>
  </conditionalFormatting>
  <conditionalFormatting sqref="C13:C25 G19:G20 E19:E25">
    <cfRule type="expression" dxfId="656" priority="678" stopIfTrue="1">
      <formula>$F13=$H$3</formula>
    </cfRule>
  </conditionalFormatting>
  <conditionalFormatting sqref="C17:C25">
    <cfRule type="expression" dxfId="655" priority="677" stopIfTrue="1">
      <formula>B17&lt;$H$3</formula>
    </cfRule>
  </conditionalFormatting>
  <conditionalFormatting sqref="C22:C25 C27:C33">
    <cfRule type="expression" dxfId="654" priority="679" stopIfTrue="1">
      <formula>$B22=$H$3</formula>
    </cfRule>
    <cfRule type="expression" dxfId="653" priority="937" stopIfTrue="1">
      <formula>$F22=$H$3</formula>
    </cfRule>
  </conditionalFormatting>
  <conditionalFormatting sqref="C27:C33">
    <cfRule type="expression" dxfId="652" priority="566" stopIfTrue="1">
      <formula>$F27=$H$3</formula>
    </cfRule>
  </conditionalFormatting>
  <conditionalFormatting sqref="C27:C36">
    <cfRule type="expression" dxfId="651" priority="533" stopIfTrue="1">
      <formula>B27&lt;$H$3</formula>
    </cfRule>
  </conditionalFormatting>
  <conditionalFormatting sqref="C34:C36">
    <cfRule type="expression" dxfId="650" priority="530" stopIfTrue="1">
      <formula>$B34=$H$3</formula>
    </cfRule>
    <cfRule type="expression" dxfId="649" priority="531" stopIfTrue="1">
      <formula>$F34=$H$3</formula>
    </cfRule>
  </conditionalFormatting>
  <conditionalFormatting sqref="C34:C39">
    <cfRule type="expression" dxfId="648" priority="381" stopIfTrue="1">
      <formula>B34&lt;$H$3</formula>
    </cfRule>
  </conditionalFormatting>
  <conditionalFormatting sqref="C37:C39">
    <cfRule type="expression" dxfId="647" priority="378" stopIfTrue="1">
      <formula>$F37=$H$3</formula>
    </cfRule>
    <cfRule type="expression" dxfId="646" priority="379" stopIfTrue="1">
      <formula>$B37=$H$3</formula>
    </cfRule>
  </conditionalFormatting>
  <conditionalFormatting sqref="C37:C42">
    <cfRule type="expression" dxfId="645" priority="306" stopIfTrue="1">
      <formula>B37&lt;$H$3</formula>
    </cfRule>
  </conditionalFormatting>
  <conditionalFormatting sqref="C40:C42">
    <cfRule type="expression" dxfId="644" priority="303" stopIfTrue="1">
      <formula>$F40=$H$3</formula>
    </cfRule>
    <cfRule type="expression" dxfId="643" priority="304" stopIfTrue="1">
      <formula>$B40=$H$3</formula>
    </cfRule>
  </conditionalFormatting>
  <conditionalFormatting sqref="C40:C46">
    <cfRule type="expression" dxfId="642" priority="57" stopIfTrue="1">
      <formula>B40&lt;$H$3</formula>
    </cfRule>
  </conditionalFormatting>
  <conditionalFormatting sqref="C43:C45">
    <cfRule type="expression" dxfId="641" priority="53" stopIfTrue="1">
      <formula>B43&lt;$H$3</formula>
    </cfRule>
    <cfRule type="expression" dxfId="640" priority="54" stopIfTrue="1">
      <formula>$F43=$H$3</formula>
    </cfRule>
    <cfRule type="expression" dxfId="639" priority="55" stopIfTrue="1">
      <formula>$B43=$H$3</formula>
    </cfRule>
    <cfRule type="expression" dxfId="638" priority="56" stopIfTrue="1">
      <formula>$F43=$H$3</formula>
    </cfRule>
  </conditionalFormatting>
  <conditionalFormatting sqref="C46">
    <cfRule type="expression" dxfId="637" priority="363" stopIfTrue="1">
      <formula>$F46=$H$3</formula>
    </cfRule>
    <cfRule type="expression" dxfId="636" priority="364" stopIfTrue="1">
      <formula>$B46=$H$3</formula>
    </cfRule>
    <cfRule type="expression" dxfId="635" priority="366" stopIfTrue="1">
      <formula>B46&lt;$H$3</formula>
    </cfRule>
  </conditionalFormatting>
  <conditionalFormatting sqref="C49:C60">
    <cfRule type="expression" dxfId="634" priority="665" stopIfTrue="1">
      <formula>B49&lt;$H$3</formula>
    </cfRule>
  </conditionalFormatting>
  <conditionalFormatting sqref="C58:C60">
    <cfRule type="expression" dxfId="633" priority="662" stopIfTrue="1">
      <formula>$F58=$H$3</formula>
    </cfRule>
  </conditionalFormatting>
  <conditionalFormatting sqref="C58:C64">
    <cfRule type="expression" dxfId="632" priority="586" stopIfTrue="1">
      <formula>$B58=$H$3</formula>
    </cfRule>
    <cfRule type="expression" dxfId="631" priority="614" stopIfTrue="1">
      <formula>B58&lt;$H$3</formula>
    </cfRule>
  </conditionalFormatting>
  <conditionalFormatting sqref="C67:C70">
    <cfRule type="expression" dxfId="630" priority="144" stopIfTrue="1">
      <formula>B67&lt;$H$3</formula>
    </cfRule>
  </conditionalFormatting>
  <conditionalFormatting sqref="C67:C71">
    <cfRule type="expression" dxfId="629" priority="130" stopIfTrue="1">
      <formula>$B67=$H$3</formula>
    </cfRule>
    <cfRule type="expression" dxfId="628" priority="131" stopIfTrue="1">
      <formula>$F67=$H$3</formula>
    </cfRule>
  </conditionalFormatting>
  <conditionalFormatting sqref="C71">
    <cfRule type="expression" dxfId="627" priority="129" stopIfTrue="1">
      <formula>B71&lt;$H$3</formula>
    </cfRule>
  </conditionalFormatting>
  <conditionalFormatting sqref="C74:C77">
    <cfRule type="expression" dxfId="626" priority="83" stopIfTrue="1">
      <formula>B74&lt;$H$3</formula>
    </cfRule>
    <cfRule type="expression" dxfId="625" priority="88" stopIfTrue="1">
      <formula>$F74=$H$3</formula>
    </cfRule>
    <cfRule type="expression" dxfId="624" priority="90" stopIfTrue="1">
      <formula>B74&lt;$H$3</formula>
    </cfRule>
  </conditionalFormatting>
  <conditionalFormatting sqref="C74:C80">
    <cfRule type="expression" dxfId="623" priority="89" stopIfTrue="1">
      <formula>$B74=$H$3</formula>
    </cfRule>
  </conditionalFormatting>
  <conditionalFormatting sqref="C78:C80">
    <cfRule type="expression" dxfId="622" priority="112" stopIfTrue="1">
      <formula>$F78=$H$3</formula>
    </cfRule>
    <cfRule type="expression" dxfId="621" priority="118" stopIfTrue="1">
      <formula>B78&lt;$H$3</formula>
    </cfRule>
  </conditionalFormatting>
  <conditionalFormatting sqref="C78:C82">
    <cfRule type="expression" dxfId="620" priority="120" stopIfTrue="1">
      <formula>$B78=$H$3</formula>
    </cfRule>
  </conditionalFormatting>
  <conditionalFormatting sqref="C79:C80">
    <cfRule type="expression" dxfId="619" priority="63" stopIfTrue="1">
      <formula>B79&lt;$H$3</formula>
    </cfRule>
    <cfRule type="expression" dxfId="618" priority="64" stopIfTrue="1">
      <formula>$B79=$H$3</formula>
    </cfRule>
    <cfRule type="expression" dxfId="617" priority="65" stopIfTrue="1">
      <formula>$F79=$H$3</formula>
    </cfRule>
  </conditionalFormatting>
  <conditionalFormatting sqref="C79:C81">
    <cfRule type="expression" dxfId="616" priority="26" stopIfTrue="1">
      <formula>$F79=$H$3</formula>
    </cfRule>
  </conditionalFormatting>
  <conditionalFormatting sqref="C81">
    <cfRule type="expression" dxfId="615" priority="25" stopIfTrue="1">
      <formula>$B81=$H$3</formula>
    </cfRule>
  </conditionalFormatting>
  <conditionalFormatting sqref="C81:C82">
    <cfRule type="expression" dxfId="614" priority="6" stopIfTrue="1">
      <formula>$F81=$H$3</formula>
    </cfRule>
    <cfRule type="expression" dxfId="613" priority="12" stopIfTrue="1">
      <formula>B81&lt;$H$3</formula>
    </cfRule>
  </conditionalFormatting>
  <conditionalFormatting sqref="C82">
    <cfRule type="expression" dxfId="612" priority="5" stopIfTrue="1">
      <formula>$B82=$H$3</formula>
    </cfRule>
  </conditionalFormatting>
  <conditionalFormatting sqref="D4:D5">
    <cfRule type="cellIs" dxfId="611" priority="1111" stopIfTrue="1" operator="equal">
      <formula>$H$3</formula>
    </cfRule>
    <cfRule type="cellIs" dxfId="610" priority="1112" stopIfTrue="1" operator="lessThan">
      <formula>$H$3</formula>
    </cfRule>
  </conditionalFormatting>
  <conditionalFormatting sqref="D6">
    <cfRule type="cellIs" dxfId="609" priority="1096" stopIfTrue="1" operator="lessThan">
      <formula>$H$3</formula>
    </cfRule>
    <cfRule type="cellIs" dxfId="608" priority="1101" stopIfTrue="1" operator="equal">
      <formula>$H$3</formula>
    </cfRule>
  </conditionalFormatting>
  <conditionalFormatting sqref="D8:D10">
    <cfRule type="cellIs" dxfId="607" priority="958" stopIfTrue="1" operator="lessThan">
      <formula>$H$3</formula>
    </cfRule>
    <cfRule type="cellIs" dxfId="606" priority="962" stopIfTrue="1" operator="equal">
      <formula>$H$3</formula>
    </cfRule>
  </conditionalFormatting>
  <conditionalFormatting sqref="D11:D12">
    <cfRule type="cellIs" dxfId="605" priority="1022" stopIfTrue="1" operator="equal">
      <formula>$H$3</formula>
    </cfRule>
    <cfRule type="cellIs" dxfId="604" priority="1023" stopIfTrue="1" operator="lessThan">
      <formula>$H$3</formula>
    </cfRule>
  </conditionalFormatting>
  <conditionalFormatting sqref="D13:D18">
    <cfRule type="cellIs" dxfId="603" priority="824" stopIfTrue="1" operator="lessThan">
      <formula>$H$3</formula>
    </cfRule>
  </conditionalFormatting>
  <conditionalFormatting sqref="D13:D25">
    <cfRule type="cellIs" dxfId="602" priority="826" stopIfTrue="1" operator="equal">
      <formula>$H$3</formula>
    </cfRule>
  </conditionalFormatting>
  <conditionalFormatting sqref="D27:D39">
    <cfRule type="cellIs" dxfId="601" priority="185" stopIfTrue="1" operator="equal">
      <formula>$H$3</formula>
    </cfRule>
    <cfRule type="cellIs" dxfId="600" priority="186" stopIfTrue="1" operator="lessThan">
      <formula>$H$3</formula>
    </cfRule>
  </conditionalFormatting>
  <conditionalFormatting sqref="D46">
    <cfRule type="cellIs" dxfId="599" priority="356" stopIfTrue="1" operator="equal">
      <formula>$H$3</formula>
    </cfRule>
    <cfRule type="cellIs" dxfId="598" priority="357" stopIfTrue="1" operator="lessThan">
      <formula>$H$3</formula>
    </cfRule>
  </conditionalFormatting>
  <conditionalFormatting sqref="D47:D48">
    <cfRule type="cellIs" dxfId="597" priority="926" stopIfTrue="1" operator="equal">
      <formula>$H$3</formula>
    </cfRule>
    <cfRule type="cellIs" dxfId="596" priority="927" stopIfTrue="1" operator="lessThan">
      <formula>$H$3</formula>
    </cfRule>
  </conditionalFormatting>
  <conditionalFormatting sqref="D49:D66">
    <cfRule type="cellIs" dxfId="595" priority="441" stopIfTrue="1" operator="equal">
      <formula>$H$3</formula>
    </cfRule>
    <cfRule type="cellIs" dxfId="594" priority="442" stopIfTrue="1" operator="lessThan">
      <formula>$H$3</formula>
    </cfRule>
  </conditionalFormatting>
  <conditionalFormatting sqref="D67:D71">
    <cfRule type="cellIs" dxfId="593" priority="171" stopIfTrue="1" operator="equal">
      <formula>$H$3</formula>
    </cfRule>
    <cfRule type="cellIs" dxfId="592" priority="172" stopIfTrue="1" operator="lessThan">
      <formula>$H$3</formula>
    </cfRule>
  </conditionalFormatting>
  <conditionalFormatting sqref="D72:D73">
    <cfRule type="cellIs" dxfId="591" priority="291" stopIfTrue="1" operator="equal">
      <formula>$H$3</formula>
    </cfRule>
    <cfRule type="cellIs" dxfId="590" priority="292" stopIfTrue="1" operator="lessThan">
      <formula>$H$3</formula>
    </cfRule>
  </conditionalFormatting>
  <conditionalFormatting sqref="D74:D77">
    <cfRule type="cellIs" dxfId="589" priority="84" stopIfTrue="1" operator="equal">
      <formula>$H$3</formula>
    </cfRule>
    <cfRule type="cellIs" dxfId="588" priority="85" stopIfTrue="1" operator="lessThan">
      <formula>$H$3</formula>
    </cfRule>
  </conditionalFormatting>
  <conditionalFormatting sqref="D4:E4">
    <cfRule type="expression" dxfId="587" priority="83786">
      <formula>AND($D234&lt;$H$3,$D234&lt;&gt;"")</formula>
    </cfRule>
    <cfRule type="expression" dxfId="586" priority="83787">
      <formula>AND($D234=$H$3,$D234&lt;&gt;"")</formula>
    </cfRule>
  </conditionalFormatting>
  <conditionalFormatting sqref="D11:E11">
    <cfRule type="expression" dxfId="585" priority="83788">
      <formula>AND($D244&lt;$H$3,$D244&lt;&gt;"")</formula>
    </cfRule>
    <cfRule type="expression" dxfId="584" priority="83789">
      <formula>AND($D244=$H$3,$D244&lt;&gt;"")</formula>
    </cfRule>
  </conditionalFormatting>
  <conditionalFormatting sqref="D47:E47 D65:E65">
    <cfRule type="expression" dxfId="583" priority="83790">
      <formula>AND($D252&lt;$H$3,$D252&lt;&gt;"")</formula>
    </cfRule>
    <cfRule type="expression" dxfId="582" priority="83791">
      <formula>AND($D252=$H$3,$D252&lt;&gt;"")</formula>
    </cfRule>
  </conditionalFormatting>
  <conditionalFormatting sqref="D72:E72">
    <cfRule type="expression" dxfId="581" priority="289">
      <formula>AND($D277&lt;$H$3,$D277&lt;&gt;"")</formula>
    </cfRule>
    <cfRule type="expression" dxfId="580" priority="290">
      <formula>AND($D277=$H$3,$D277&lt;&gt;"")</formula>
    </cfRule>
  </conditionalFormatting>
  <conditionalFormatting sqref="D4:F5">
    <cfRule type="cellIs" dxfId="579" priority="1108" stopIfTrue="1" operator="lessThan">
      <formula>$H$3</formula>
    </cfRule>
  </conditionalFormatting>
  <conditionalFormatting sqref="D11:F12">
    <cfRule type="cellIs" dxfId="578" priority="1019" stopIfTrue="1" operator="lessThan">
      <formula>$H$3</formula>
    </cfRule>
  </conditionalFormatting>
  <conditionalFormatting sqref="D47:F48">
    <cfRule type="cellIs" dxfId="577" priority="923" stopIfTrue="1" operator="lessThan">
      <formula>$H$3</formula>
    </cfRule>
  </conditionalFormatting>
  <conditionalFormatting sqref="D65:F66">
    <cfRule type="cellIs" dxfId="576" priority="438" stopIfTrue="1" operator="lessThan">
      <formula>$H$3</formula>
    </cfRule>
  </conditionalFormatting>
  <conditionalFormatting sqref="D72:F73">
    <cfRule type="cellIs" dxfId="575" priority="288" stopIfTrue="1" operator="lessThan">
      <formula>$H$3</formula>
    </cfRule>
  </conditionalFormatting>
  <conditionalFormatting sqref="E4">
    <cfRule type="expression" dxfId="574" priority="83794" stopIfTrue="1">
      <formula>$D234=$H$3</formula>
    </cfRule>
  </conditionalFormatting>
  <conditionalFormatting sqref="E11">
    <cfRule type="expression" dxfId="573" priority="83795" stopIfTrue="1">
      <formula>$D244=$H$3</formula>
    </cfRule>
  </conditionalFormatting>
  <conditionalFormatting sqref="E13:E25">
    <cfRule type="expression" dxfId="572" priority="644" stopIfTrue="1">
      <formula>D13&lt;$H$3</formula>
    </cfRule>
  </conditionalFormatting>
  <conditionalFormatting sqref="E21:E25">
    <cfRule type="expression" dxfId="571" priority="2699" stopIfTrue="1">
      <formula>$B21=$H$3</formula>
    </cfRule>
  </conditionalFormatting>
  <conditionalFormatting sqref="E27:E33">
    <cfRule type="expression" dxfId="570" priority="461" stopIfTrue="1">
      <formula>$B27=$H$3</formula>
    </cfRule>
    <cfRule type="expression" dxfId="569" priority="529" stopIfTrue="1">
      <formula>$F27=$H$3</formula>
    </cfRule>
  </conditionalFormatting>
  <conditionalFormatting sqref="E27:E41">
    <cfRule type="expression" dxfId="568" priority="98" stopIfTrue="1">
      <formula>D27&lt;$H$3</formula>
    </cfRule>
  </conditionalFormatting>
  <conditionalFormatting sqref="E34:E41">
    <cfRule type="expression" dxfId="567" priority="96" stopIfTrue="1">
      <formula>$B34=$H$3</formula>
    </cfRule>
    <cfRule type="expression" dxfId="566" priority="97" stopIfTrue="1">
      <formula>$F34=$H$3</formula>
    </cfRule>
  </conditionalFormatting>
  <conditionalFormatting sqref="E36:E39">
    <cfRule type="expression" dxfId="565" priority="95" stopIfTrue="1">
      <formula>$F36=$H$3</formula>
    </cfRule>
  </conditionalFormatting>
  <conditionalFormatting sqref="E36:E42">
    <cfRule type="expression" dxfId="564" priority="81" stopIfTrue="1">
      <formula>D36&lt;$H$3</formula>
    </cfRule>
  </conditionalFormatting>
  <conditionalFormatting sqref="E42">
    <cfRule type="expression" dxfId="563" priority="78" stopIfTrue="1">
      <formula>$F42=$H$3</formula>
    </cfRule>
    <cfRule type="expression" dxfId="562" priority="79" stopIfTrue="1">
      <formula>$B42=$H$3</formula>
    </cfRule>
    <cfRule type="expression" dxfId="561" priority="80" stopIfTrue="1">
      <formula>$F42=$H$3</formula>
    </cfRule>
  </conditionalFormatting>
  <conditionalFormatting sqref="E42:E46">
    <cfRule type="expression" dxfId="560" priority="52" stopIfTrue="1">
      <formula>D42&lt;$H$3</formula>
    </cfRule>
  </conditionalFormatting>
  <conditionalFormatting sqref="E43:E45">
    <cfRule type="expression" dxfId="559" priority="48" stopIfTrue="1">
      <formula>D43&lt;$H$3</formula>
    </cfRule>
    <cfRule type="expression" dxfId="558" priority="49" stopIfTrue="1">
      <formula>$F43=$H$3</formula>
    </cfRule>
    <cfRule type="expression" dxfId="557" priority="50" stopIfTrue="1">
      <formula>$B43=$H$3</formula>
    </cfRule>
    <cfRule type="expression" dxfId="556" priority="51" stopIfTrue="1">
      <formula>$F43=$H$3</formula>
    </cfRule>
  </conditionalFormatting>
  <conditionalFormatting sqref="E46">
    <cfRule type="expression" dxfId="555" priority="358" stopIfTrue="1">
      <formula>$B46=$H$3</formula>
    </cfRule>
    <cfRule type="expression" dxfId="554" priority="361" stopIfTrue="1">
      <formula>$F46=$H$3</formula>
    </cfRule>
  </conditionalFormatting>
  <conditionalFormatting sqref="E47 E65">
    <cfRule type="expression" dxfId="553" priority="83796" stopIfTrue="1">
      <formula>$D252=$H$3</formula>
    </cfRule>
  </conditionalFormatting>
  <conditionalFormatting sqref="E49:E59 C6 E6">
    <cfRule type="expression" dxfId="552" priority="1469" stopIfTrue="1">
      <formula>B6&lt;$H$3</formula>
    </cfRule>
  </conditionalFormatting>
  <conditionalFormatting sqref="E49:E59">
    <cfRule type="expression" dxfId="551" priority="700" stopIfTrue="1">
      <formula>$F49=$H$3</formula>
    </cfRule>
  </conditionalFormatting>
  <conditionalFormatting sqref="E59">
    <cfRule type="expression" dxfId="550" priority="654" stopIfTrue="1">
      <formula>$B59=$H$3</formula>
    </cfRule>
  </conditionalFormatting>
  <conditionalFormatting sqref="E59:E64">
    <cfRule type="expression" dxfId="549" priority="471" stopIfTrue="1">
      <formula>$B59=$H$3</formula>
    </cfRule>
    <cfRule type="expression" dxfId="548" priority="475" stopIfTrue="1">
      <formula>$F59=$H$3</formula>
    </cfRule>
  </conditionalFormatting>
  <conditionalFormatting sqref="E60:E64">
    <cfRule type="expression" dxfId="547" priority="473" stopIfTrue="1">
      <formula>$F60=$H$3</formula>
    </cfRule>
    <cfRule type="expression" dxfId="546" priority="474" stopIfTrue="1">
      <formula>D60&lt;$H$3</formula>
    </cfRule>
  </conditionalFormatting>
  <conditionalFormatting sqref="E67:E69">
    <cfRule type="expression" dxfId="545" priority="321" stopIfTrue="1">
      <formula>$B67=$H$3</formula>
    </cfRule>
    <cfRule type="expression" dxfId="544" priority="324" stopIfTrue="1">
      <formula>$F67=$H$3</formula>
    </cfRule>
  </conditionalFormatting>
  <conditionalFormatting sqref="E67:E70">
    <cfRule type="expression" dxfId="543" priority="106" stopIfTrue="1">
      <formula>D67&lt;$H$3</formula>
    </cfRule>
  </conditionalFormatting>
  <conditionalFormatting sqref="E70:E71">
    <cfRule type="expression" dxfId="542" priority="92" stopIfTrue="1">
      <formula>$B70=$H$3</formula>
    </cfRule>
    <cfRule type="expression" dxfId="541" priority="93" stopIfTrue="1">
      <formula>$F70=$H$3</formula>
    </cfRule>
  </conditionalFormatting>
  <conditionalFormatting sqref="E71">
    <cfRule type="expression" dxfId="540" priority="91" stopIfTrue="1">
      <formula>D71&lt;$H$3</formula>
    </cfRule>
  </conditionalFormatting>
  <conditionalFormatting sqref="E72">
    <cfRule type="expression" dxfId="539" priority="287" stopIfTrue="1">
      <formula>$D277=$H$3</formula>
    </cfRule>
  </conditionalFormatting>
  <conditionalFormatting sqref="E74:E77">
    <cfRule type="expression" dxfId="538" priority="73" stopIfTrue="1">
      <formula>D74&lt;$H$3</formula>
    </cfRule>
    <cfRule type="expression" dxfId="537" priority="75" stopIfTrue="1">
      <formula>$B74=$H$3</formula>
    </cfRule>
  </conditionalFormatting>
  <conditionalFormatting sqref="E74:E79">
    <cfRule type="expression" dxfId="536" priority="76" stopIfTrue="1">
      <formula>$F74=$H$3</formula>
    </cfRule>
  </conditionalFormatting>
  <conditionalFormatting sqref="E78:E79">
    <cfRule type="expression" dxfId="535" priority="116" stopIfTrue="1">
      <formula>D78&lt;$H$3</formula>
    </cfRule>
    <cfRule type="expression" dxfId="534" priority="117" stopIfTrue="1">
      <formula>$B78=$H$3</formula>
    </cfRule>
  </conditionalFormatting>
  <conditionalFormatting sqref="E78:E80">
    <cfRule type="expression" dxfId="533" priority="42" stopIfTrue="1">
      <formula>$B78=$H$3</formula>
    </cfRule>
  </conditionalFormatting>
  <conditionalFormatting sqref="E80">
    <cfRule type="expression" dxfId="532" priority="36" stopIfTrue="1">
      <formula>D80&lt;$H$3</formula>
    </cfRule>
    <cfRule type="expression" dxfId="531" priority="37" stopIfTrue="1">
      <formula>$B80=$H$3</formula>
    </cfRule>
    <cfRule type="expression" dxfId="530" priority="38" stopIfTrue="1">
      <formula>$F80=$H$3</formula>
    </cfRule>
    <cfRule type="expression" dxfId="529" priority="39" stopIfTrue="1">
      <formula>$B80=$H$3</formula>
    </cfRule>
    <cfRule type="expression" dxfId="528" priority="40" stopIfTrue="1">
      <formula>$F80=$H$3</formula>
    </cfRule>
    <cfRule type="expression" dxfId="527" priority="41" stopIfTrue="1">
      <formula>D80&lt;$H$3</formula>
    </cfRule>
  </conditionalFormatting>
  <conditionalFormatting sqref="E80:E81">
    <cfRule type="expression" dxfId="526" priority="22" stopIfTrue="1">
      <formula>$F80=$H$3</formula>
    </cfRule>
  </conditionalFormatting>
  <conditionalFormatting sqref="E81">
    <cfRule type="expression" dxfId="525" priority="19" stopIfTrue="1">
      <formula>$F81=$H$3</formula>
    </cfRule>
    <cfRule type="expression" dxfId="524" priority="20" stopIfTrue="1">
      <formula>D81&lt;$H$3</formula>
    </cfRule>
    <cfRule type="expression" dxfId="523" priority="21" stopIfTrue="1">
      <formula>$B81=$H$3</formula>
    </cfRule>
  </conditionalFormatting>
  <conditionalFormatting sqref="E81:E82">
    <cfRule type="expression" dxfId="522" priority="11" stopIfTrue="1">
      <formula>$B81=$H$3</formula>
    </cfRule>
  </conditionalFormatting>
  <conditionalFormatting sqref="E82">
    <cfRule type="expression" dxfId="521" priority="1" stopIfTrue="1">
      <formula>$B82=$H$3</formula>
    </cfRule>
    <cfRule type="expression" dxfId="520" priority="4" stopIfTrue="1">
      <formula>$F82=$H$3</formula>
    </cfRule>
    <cfRule type="expression" dxfId="519" priority="10" stopIfTrue="1">
      <formula>D82&lt;$H$3</formula>
    </cfRule>
  </conditionalFormatting>
  <conditionalFormatting sqref="E8:G10 F21:G21 F22:F25 C8:C10">
    <cfRule type="expression" dxfId="518" priority="1850" stopIfTrue="1">
      <formula>$F8=$H$3</formula>
    </cfRule>
  </conditionalFormatting>
  <conditionalFormatting sqref="E18:G18">
    <cfRule type="expression" dxfId="517" priority="645" stopIfTrue="1">
      <formula>$F18=$H$3</formula>
    </cfRule>
  </conditionalFormatting>
  <conditionalFormatting sqref="F4:F6">
    <cfRule type="cellIs" dxfId="516" priority="1095" stopIfTrue="1" operator="equal">
      <formula>$H$3</formula>
    </cfRule>
  </conditionalFormatting>
  <conditionalFormatting sqref="F6">
    <cfRule type="cellIs" dxfId="515" priority="1100" stopIfTrue="1" operator="lessThan">
      <formula>$H$3</formula>
    </cfRule>
  </conditionalFormatting>
  <conditionalFormatting sqref="F8:F10">
    <cfRule type="cellIs" dxfId="514" priority="961" stopIfTrue="1" operator="lessThan">
      <formula>$H$3</formula>
    </cfRule>
  </conditionalFormatting>
  <conditionalFormatting sqref="F8:F25">
    <cfRule type="cellIs" dxfId="513" priority="801" stopIfTrue="1" operator="equal">
      <formula>$H$3</formula>
    </cfRule>
  </conditionalFormatting>
  <conditionalFormatting sqref="F13:F25">
    <cfRule type="cellIs" dxfId="512" priority="803" stopIfTrue="1" operator="lessThan">
      <formula>$H$3</formula>
    </cfRule>
  </conditionalFormatting>
  <conditionalFormatting sqref="F27:F39">
    <cfRule type="cellIs" dxfId="511" priority="156" stopIfTrue="1" operator="equal">
      <formula>$H$3</formula>
    </cfRule>
    <cfRule type="cellIs" dxfId="510" priority="157" stopIfTrue="1" operator="lessThan">
      <formula>$H$3</formula>
    </cfRule>
  </conditionalFormatting>
  <conditionalFormatting sqref="F46">
    <cfRule type="cellIs" dxfId="509" priority="353" stopIfTrue="1" operator="lessThan">
      <formula>$H$3</formula>
    </cfRule>
    <cfRule type="expression" dxfId="508" priority="354" stopIfTrue="1">
      <formula>$F46=$H$3</formula>
    </cfRule>
  </conditionalFormatting>
  <conditionalFormatting sqref="F46:F71">
    <cfRule type="cellIs" dxfId="507" priority="135" stopIfTrue="1" operator="equal">
      <formula>$H$3</formula>
    </cfRule>
  </conditionalFormatting>
  <conditionalFormatting sqref="F49:F64">
    <cfRule type="cellIs" dxfId="506" priority="768" stopIfTrue="1" operator="lessThan">
      <formula>$H$3</formula>
    </cfRule>
  </conditionalFormatting>
  <conditionalFormatting sqref="F67:F71">
    <cfRule type="cellIs" dxfId="505" priority="136" stopIfTrue="1" operator="lessThan">
      <formula>$H$3</formula>
    </cfRule>
  </conditionalFormatting>
  <conditionalFormatting sqref="F72:F73">
    <cfRule type="cellIs" dxfId="504" priority="286" stopIfTrue="1" operator="equal">
      <formula>$H$3</formula>
    </cfRule>
  </conditionalFormatting>
  <conditionalFormatting sqref="F74:F77">
    <cfRule type="cellIs" dxfId="503" priority="69" stopIfTrue="1" operator="equal">
      <formula>$H$3</formula>
    </cfRule>
    <cfRule type="cellIs" dxfId="502" priority="70" stopIfTrue="1" operator="lessThan">
      <formula>$H$3</formula>
    </cfRule>
  </conditionalFormatting>
  <conditionalFormatting sqref="F4:G4">
    <cfRule type="expression" dxfId="501" priority="83802">
      <formula>AND($F234&lt;$H$3,$F234&lt;&gt;"")</formula>
    </cfRule>
    <cfRule type="expression" dxfId="500" priority="83803">
      <formula>AND($F234=$H$3,$F234&lt;&gt;"")</formula>
    </cfRule>
  </conditionalFormatting>
  <conditionalFormatting sqref="F11:G11">
    <cfRule type="expression" dxfId="499" priority="83804">
      <formula>AND($F244&lt;$H$3,$F244&lt;&gt;"")</formula>
    </cfRule>
    <cfRule type="expression" dxfId="498" priority="83805">
      <formula>AND($F244=$H$3,$F244&lt;&gt;"")</formula>
    </cfRule>
  </conditionalFormatting>
  <conditionalFormatting sqref="F27:G33">
    <cfRule type="expression" dxfId="497" priority="448" stopIfTrue="1">
      <formula>$F27=$H$3</formula>
    </cfRule>
  </conditionalFormatting>
  <conditionalFormatting sqref="F47:G47 F65:G65">
    <cfRule type="expression" dxfId="496" priority="83806">
      <formula>AND($F252&lt;$H$3,$F252&lt;&gt;"")</formula>
    </cfRule>
    <cfRule type="expression" dxfId="495" priority="83807">
      <formula>AND($F252=$H$3,$F252&lt;&gt;"")</formula>
    </cfRule>
  </conditionalFormatting>
  <conditionalFormatting sqref="F67:G69">
    <cfRule type="expression" dxfId="494" priority="315" stopIfTrue="1">
      <formula>$F67=$H$3</formula>
    </cfRule>
  </conditionalFormatting>
  <conditionalFormatting sqref="F72:G72">
    <cfRule type="expression" dxfId="493" priority="284">
      <formula>AND($F277&lt;$H$3,$F277&lt;&gt;"")</formula>
    </cfRule>
    <cfRule type="expression" dxfId="492" priority="285">
      <formula>AND($F277=$H$3,$F277&lt;&gt;"")</formula>
    </cfRule>
  </conditionalFormatting>
  <conditionalFormatting sqref="G4">
    <cfRule type="expression" dxfId="491" priority="83810" stopIfTrue="1">
      <formula>$F234=$H$3</formula>
    </cfRule>
  </conditionalFormatting>
  <conditionalFormatting sqref="G6 G8:G10">
    <cfRule type="expression" dxfId="490" priority="1072" stopIfTrue="1">
      <formula>F6&lt;$H$3</formula>
    </cfRule>
  </conditionalFormatting>
  <conditionalFormatting sqref="G11">
    <cfRule type="expression" dxfId="489" priority="83811" stopIfTrue="1">
      <formula>$F244=$H$3</formula>
    </cfRule>
  </conditionalFormatting>
  <conditionalFormatting sqref="G13:G21">
    <cfRule type="expression" dxfId="488" priority="668" stopIfTrue="1">
      <formula>F13&lt;$H$3</formula>
    </cfRule>
  </conditionalFormatting>
  <conditionalFormatting sqref="G22:G25">
    <cfRule type="expression" dxfId="487" priority="631" stopIfTrue="1">
      <formula>F22&lt;$H$3</formula>
    </cfRule>
    <cfRule type="expression" dxfId="486" priority="632" stopIfTrue="1">
      <formula>$F22=$H$3</formula>
    </cfRule>
  </conditionalFormatting>
  <conditionalFormatting sqref="G27:G39">
    <cfRule type="expression" dxfId="485" priority="155" stopIfTrue="1">
      <formula>F27&lt;$H$3</formula>
    </cfRule>
  </conditionalFormatting>
  <conditionalFormatting sqref="G33">
    <cfRule type="expression" dxfId="484" priority="518" stopIfTrue="1">
      <formula>$B33=$H$3</formula>
    </cfRule>
    <cfRule type="expression" dxfId="483" priority="520" stopIfTrue="1">
      <formula>F33&lt;$H$3</formula>
    </cfRule>
    <cfRule type="expression" dxfId="482" priority="524" stopIfTrue="1">
      <formula>$F33=$H$3</formula>
    </cfRule>
  </conditionalFormatting>
  <conditionalFormatting sqref="G33:G39">
    <cfRule type="expression" dxfId="481" priority="153" stopIfTrue="1">
      <formula>$B33=$H$3</formula>
    </cfRule>
  </conditionalFormatting>
  <conditionalFormatting sqref="G34:G42">
    <cfRule type="expression" dxfId="480" priority="154" stopIfTrue="1">
      <formula>$F34=$H$3</formula>
    </cfRule>
  </conditionalFormatting>
  <conditionalFormatting sqref="G40:G42">
    <cfRule type="expression" dxfId="479" priority="369" stopIfTrue="1">
      <formula>$B40=$H$3</formula>
    </cfRule>
    <cfRule type="expression" dxfId="478" priority="370" stopIfTrue="1">
      <formula>$F40=$H$3</formula>
    </cfRule>
    <cfRule type="expression" dxfId="477" priority="371" stopIfTrue="1">
      <formula>F40&lt;$H$3</formula>
    </cfRule>
  </conditionalFormatting>
  <conditionalFormatting sqref="G40:G46">
    <cfRule type="expression" dxfId="476" priority="47" stopIfTrue="1">
      <formula>F40&lt;$H$3</formula>
    </cfRule>
  </conditionalFormatting>
  <conditionalFormatting sqref="G43:G45">
    <cfRule type="expression" dxfId="475" priority="43" stopIfTrue="1">
      <formula>F43&lt;$H$3</formula>
    </cfRule>
    <cfRule type="expression" dxfId="474" priority="44" stopIfTrue="1">
      <formula>$F43=$H$3</formula>
    </cfRule>
    <cfRule type="expression" dxfId="473" priority="45" stopIfTrue="1">
      <formula>$B43=$H$3</formula>
    </cfRule>
    <cfRule type="expression" dxfId="472" priority="46" stopIfTrue="1">
      <formula>$F43=$H$3</formula>
    </cfRule>
  </conditionalFormatting>
  <conditionalFormatting sqref="G46">
    <cfRule type="expression" dxfId="471" priority="351" stopIfTrue="1">
      <formula>$F46=$H$3</formula>
    </cfRule>
  </conditionalFormatting>
  <conditionalFormatting sqref="G47 G65">
    <cfRule type="expression" dxfId="470" priority="83812" stopIfTrue="1">
      <formula>$F252=$H$3</formula>
    </cfRule>
  </conditionalFormatting>
  <conditionalFormatting sqref="G49:G64">
    <cfRule type="expression" dxfId="469" priority="580" stopIfTrue="1">
      <formula>F49&lt;$H$3</formula>
    </cfRule>
    <cfRule type="expression" dxfId="468" priority="636" stopIfTrue="1">
      <formula>$F49=$H$3</formula>
    </cfRule>
  </conditionalFormatting>
  <conditionalFormatting sqref="G67:G68">
    <cfRule type="expression" dxfId="467" priority="313" stopIfTrue="1">
      <formula>F67&lt;$H$3</formula>
    </cfRule>
  </conditionalFormatting>
  <conditionalFormatting sqref="G69">
    <cfRule type="expression" dxfId="466" priority="349" stopIfTrue="1">
      <formula>F69&lt;$H$3</formula>
    </cfRule>
    <cfRule type="expression" dxfId="465" priority="384" stopIfTrue="1">
      <formula>$B69=$H$3</formula>
    </cfRule>
  </conditionalFormatting>
  <conditionalFormatting sqref="G70:G71">
    <cfRule type="expression" dxfId="464" priority="132" stopIfTrue="1">
      <formula>$B70=$H$3</formula>
    </cfRule>
    <cfRule type="expression" dxfId="463" priority="133" stopIfTrue="1">
      <formula>$F70=$H$3</formula>
    </cfRule>
    <cfRule type="expression" dxfId="462" priority="134" stopIfTrue="1">
      <formula>F70&lt;$H$3</formula>
    </cfRule>
  </conditionalFormatting>
  <conditionalFormatting sqref="G72">
    <cfRule type="expression" dxfId="461" priority="283" stopIfTrue="1">
      <formula>$F277=$H$3</formula>
    </cfRule>
  </conditionalFormatting>
  <conditionalFormatting sqref="G74:G75">
    <cfRule type="expression" dxfId="460" priority="66" stopIfTrue="1">
      <formula>F74&lt;$H$3</formula>
    </cfRule>
  </conditionalFormatting>
  <conditionalFormatting sqref="G74:G77">
    <cfRule type="expression" dxfId="459" priority="67" stopIfTrue="1">
      <formula>$B74=$H$3</formula>
    </cfRule>
  </conditionalFormatting>
  <conditionalFormatting sqref="G74:G78">
    <cfRule type="expression" dxfId="458" priority="68" stopIfTrue="1">
      <formula>$F74=$H$3</formula>
    </cfRule>
  </conditionalFormatting>
  <conditionalFormatting sqref="G76:G78">
    <cfRule type="expression" dxfId="457" priority="113" stopIfTrue="1">
      <formula>F76&lt;$H$3</formula>
    </cfRule>
    <cfRule type="expression" dxfId="456" priority="114" stopIfTrue="1">
      <formula>$B76=$H$3</formula>
    </cfRule>
    <cfRule type="expression" dxfId="455" priority="115" stopIfTrue="1">
      <formula>$F76=$H$3</formula>
    </cfRule>
  </conditionalFormatting>
  <conditionalFormatting sqref="G78:G79">
    <cfRule type="expression" dxfId="454" priority="61" stopIfTrue="1">
      <formula>$B78=$H$3</formula>
    </cfRule>
  </conditionalFormatting>
  <conditionalFormatting sqref="G79">
    <cfRule type="expression" dxfId="453" priority="59" stopIfTrue="1">
      <formula>$F79=$H$3</formula>
    </cfRule>
    <cfRule type="expression" dxfId="452" priority="60" stopIfTrue="1">
      <formula>F79&lt;$H$3</formula>
    </cfRule>
  </conditionalFormatting>
  <conditionalFormatting sqref="G79:G80">
    <cfRule type="expression" dxfId="451" priority="34" stopIfTrue="1">
      <formula>$B79=$H$3</formula>
    </cfRule>
  </conditionalFormatting>
  <conditionalFormatting sqref="G80">
    <cfRule type="expression" dxfId="450" priority="28" stopIfTrue="1">
      <formula>F80&lt;$H$3</formula>
    </cfRule>
    <cfRule type="expression" dxfId="449" priority="29" stopIfTrue="1">
      <formula>$B80=$H$3</formula>
    </cfRule>
    <cfRule type="expression" dxfId="448" priority="30" stopIfTrue="1">
      <formula>$F80=$H$3</formula>
    </cfRule>
    <cfRule type="expression" dxfId="447" priority="31" stopIfTrue="1">
      <formula>$B80=$H$3</formula>
    </cfRule>
    <cfRule type="expression" dxfId="446" priority="32" stopIfTrue="1">
      <formula>$F80=$H$3</formula>
    </cfRule>
    <cfRule type="expression" dxfId="445" priority="33" stopIfTrue="1">
      <formula>F80&lt;$H$3</formula>
    </cfRule>
  </conditionalFormatting>
  <conditionalFormatting sqref="G80:G81">
    <cfRule type="expression" dxfId="444" priority="18" stopIfTrue="1">
      <formula>$F80=$H$3</formula>
    </cfRule>
  </conditionalFormatting>
  <conditionalFormatting sqref="G81">
    <cfRule type="expression" dxfId="443" priority="16" stopIfTrue="1">
      <formula>F81&lt;$H$3</formula>
    </cfRule>
    <cfRule type="expression" dxfId="442" priority="17" stopIfTrue="1">
      <formula>$B81=$H$3</formula>
    </cfRule>
  </conditionalFormatting>
  <conditionalFormatting sqref="G81:G82">
    <cfRule type="expression" dxfId="441" priority="8" stopIfTrue="1">
      <formula>$B81=$H$3</formula>
    </cfRule>
    <cfRule type="expression" dxfId="440" priority="9" stopIfTrue="1">
      <formula>$F81=$H$3</formula>
    </cfRule>
  </conditionalFormatting>
  <conditionalFormatting sqref="G82">
    <cfRule type="expression" dxfId="439" priority="2" stopIfTrue="1">
      <formula>$B82=$H$3</formula>
    </cfRule>
    <cfRule type="expression" dxfId="438" priority="3" stopIfTrue="1">
      <formula>$F82=$H$3</formula>
    </cfRule>
    <cfRule type="expression" dxfId="437" priority="7" stopIfTrue="1">
      <formula>F82&lt;$H$3</formula>
    </cfRule>
  </conditionalFormatting>
  <pageMargins left="0.7" right="0.7" top="0.75" bottom="0.75" header="0.3" footer="0.3"/>
  <pageSetup paperSize="9" scale="69" orientation="landscape"/>
  <ignoredErrors>
    <ignoredError sqref="B36 F68 D36:D37 F32:F33 D31:D33 F63:F64 F60:F61 F24 F22 D24 F55:F57 D56:D57 D59:D60 D20:D22 D51:D52 F15:F17 D14:D17 B57 F37 F75:F76 F80:F81 F42:F44 D39:D42 F39:F40 D76:D77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76"/>
  <sheetViews>
    <sheetView workbookViewId="0">
      <selection activeCell="C76" sqref="C76"/>
    </sheetView>
  </sheetViews>
  <sheetFormatPr defaultColWidth="9" defaultRowHeight="15"/>
  <cols>
    <col min="1" max="1" width="16.83203125" customWidth="1"/>
    <col min="2" max="7" width="11.58203125" customWidth="1"/>
    <col min="8" max="8" width="63.08203125" customWidth="1"/>
    <col min="9" max="9" width="16.5" customWidth="1"/>
  </cols>
  <sheetData>
    <row r="1" spans="1:13" ht="77.5" customHeight="1">
      <c r="A1" s="25"/>
      <c r="B1" s="25"/>
      <c r="C1" s="96" t="s">
        <v>0</v>
      </c>
      <c r="D1" s="97"/>
      <c r="E1" s="97"/>
      <c r="F1" s="97"/>
      <c r="G1" s="97"/>
      <c r="H1" s="97"/>
      <c r="I1" s="97"/>
    </row>
    <row r="2" spans="1:13" ht="23.15" customHeight="1">
      <c r="A2" s="98" t="s">
        <v>1</v>
      </c>
      <c r="B2" s="98"/>
      <c r="C2" s="99" t="s">
        <v>2</v>
      </c>
      <c r="D2" s="99"/>
      <c r="E2" s="99"/>
      <c r="F2" s="99"/>
      <c r="G2" s="99"/>
      <c r="H2" s="99"/>
      <c r="I2" s="99"/>
    </row>
    <row r="3" spans="1:13" ht="25" customHeight="1">
      <c r="A3" s="100"/>
      <c r="B3" s="100"/>
      <c r="C3" s="100"/>
      <c r="D3" s="100"/>
      <c r="E3" s="100"/>
      <c r="F3" s="100"/>
      <c r="G3" s="100"/>
      <c r="H3" s="3">
        <v>46136</v>
      </c>
      <c r="I3" s="26"/>
    </row>
    <row r="4" spans="1:13" s="1" customFormat="1" ht="25.4" hidden="1" customHeight="1">
      <c r="A4" s="92" t="s">
        <v>164</v>
      </c>
      <c r="B4" s="93"/>
      <c r="C4" s="93"/>
      <c r="D4" s="93"/>
      <c r="E4" s="93"/>
      <c r="F4" s="93"/>
      <c r="G4" s="93"/>
      <c r="H4" s="93"/>
      <c r="I4" s="94"/>
    </row>
    <row r="5" spans="1:13" ht="24" hidden="1" customHeight="1">
      <c r="A5" s="27" t="s">
        <v>4</v>
      </c>
      <c r="B5" s="73" t="s">
        <v>5</v>
      </c>
      <c r="C5" s="74"/>
      <c r="D5" s="73" t="s">
        <v>6</v>
      </c>
      <c r="E5" s="74"/>
      <c r="F5" s="73" t="s">
        <v>7</v>
      </c>
      <c r="G5" s="74"/>
      <c r="H5" s="28" t="s">
        <v>8</v>
      </c>
      <c r="I5" s="28" t="s">
        <v>9</v>
      </c>
      <c r="M5" t="s">
        <v>10</v>
      </c>
    </row>
    <row r="6" spans="1:13" s="1" customFormat="1" ht="25.4" hidden="1" customHeight="1">
      <c r="A6" s="43" t="s">
        <v>165</v>
      </c>
      <c r="B6" s="8">
        <v>45963</v>
      </c>
      <c r="C6" s="18">
        <v>0.9375</v>
      </c>
      <c r="D6" s="10">
        <v>45965</v>
      </c>
      <c r="E6" s="9">
        <v>0.5</v>
      </c>
      <c r="F6" s="10">
        <v>45966</v>
      </c>
      <c r="G6" s="9">
        <v>0.27083333333333298</v>
      </c>
      <c r="H6" s="35" t="s">
        <v>166</v>
      </c>
      <c r="I6" s="13"/>
    </row>
    <row r="7" spans="1:13" s="1" customFormat="1" ht="25.4" hidden="1" customHeight="1">
      <c r="A7" s="41" t="s">
        <v>167</v>
      </c>
      <c r="B7" s="44"/>
      <c r="C7" s="44"/>
      <c r="D7" s="44"/>
      <c r="E7" s="44"/>
      <c r="F7" s="44"/>
      <c r="G7" s="44"/>
      <c r="H7" s="35" t="s">
        <v>168</v>
      </c>
      <c r="I7" s="13"/>
    </row>
    <row r="8" spans="1:13" s="1" customFormat="1" ht="25.4" hidden="1" customHeight="1">
      <c r="A8" s="41" t="s">
        <v>169</v>
      </c>
      <c r="B8" s="8">
        <v>45967</v>
      </c>
      <c r="C8" s="18">
        <v>0.75</v>
      </c>
      <c r="D8" s="10">
        <v>45967</v>
      </c>
      <c r="E8" s="9">
        <v>0.83333333333333304</v>
      </c>
      <c r="F8" s="10">
        <v>45968</v>
      </c>
      <c r="G8" s="9">
        <v>0.179166666666667</v>
      </c>
      <c r="H8" s="35"/>
      <c r="I8" s="13"/>
    </row>
    <row r="9" spans="1:13" s="1" customFormat="1" ht="25.4" hidden="1" customHeight="1">
      <c r="A9" s="45" t="s">
        <v>170</v>
      </c>
      <c r="B9" s="8">
        <f>F8+5</f>
        <v>45973</v>
      </c>
      <c r="C9" s="18">
        <v>0.25</v>
      </c>
      <c r="D9" s="10">
        <f>B9+1</f>
        <v>45974</v>
      </c>
      <c r="E9" s="9">
        <v>0.241666666666667</v>
      </c>
      <c r="F9" s="10">
        <f>D9+1</f>
        <v>45975</v>
      </c>
      <c r="G9" s="9">
        <v>0.5</v>
      </c>
      <c r="H9" s="35" t="s">
        <v>171</v>
      </c>
      <c r="I9" s="46"/>
    </row>
    <row r="10" spans="1:13" s="1" customFormat="1" ht="25.4" hidden="1" customHeight="1">
      <c r="A10" s="45" t="s">
        <v>172</v>
      </c>
      <c r="B10" s="8">
        <f>F9+3</f>
        <v>45978</v>
      </c>
      <c r="C10" s="18">
        <v>0.41249999999999998</v>
      </c>
      <c r="D10" s="10">
        <f>B10+1</f>
        <v>45979</v>
      </c>
      <c r="E10" s="9">
        <v>0.23749999999999999</v>
      </c>
      <c r="F10" s="10">
        <f>D10+1</f>
        <v>45980</v>
      </c>
      <c r="G10" s="9">
        <v>8.3333333333333301E-2</v>
      </c>
      <c r="H10" s="35" t="s">
        <v>14</v>
      </c>
      <c r="I10" s="46"/>
    </row>
    <row r="11" spans="1:13" s="1" customFormat="1" ht="25.4" hidden="1" customHeight="1">
      <c r="A11" s="45" t="s">
        <v>173</v>
      </c>
      <c r="B11" s="8">
        <v>45981</v>
      </c>
      <c r="C11" s="18">
        <v>0.233333333333333</v>
      </c>
      <c r="D11" s="10">
        <f>B11+1</f>
        <v>45982</v>
      </c>
      <c r="E11" s="9">
        <v>9.1666666666666702E-2</v>
      </c>
      <c r="F11" s="10">
        <f>D11</f>
        <v>45982</v>
      </c>
      <c r="G11" s="9">
        <v>0.36249999999999999</v>
      </c>
      <c r="H11" s="35" t="s">
        <v>14</v>
      </c>
      <c r="I11" s="13"/>
    </row>
    <row r="12" spans="1:13" s="1" customFormat="1" ht="25.4" hidden="1" customHeight="1">
      <c r="A12" s="45" t="s">
        <v>174</v>
      </c>
      <c r="B12" s="8">
        <f>F11</f>
        <v>45982</v>
      </c>
      <c r="C12" s="18">
        <v>0.75</v>
      </c>
      <c r="D12" s="10">
        <f t="shared" ref="D12:D15" si="0">B12</f>
        <v>45982</v>
      </c>
      <c r="E12" s="9">
        <v>0.875</v>
      </c>
      <c r="F12" s="10">
        <f>D12+1</f>
        <v>45983</v>
      </c>
      <c r="G12" s="9">
        <v>0.29166666666666702</v>
      </c>
      <c r="H12" s="35" t="s">
        <v>175</v>
      </c>
      <c r="I12" s="13"/>
    </row>
    <row r="13" spans="1:13" s="1" customFormat="1" ht="25.4" hidden="1" customHeight="1">
      <c r="A13" s="41" t="s">
        <v>176</v>
      </c>
      <c r="B13" s="8">
        <f>F12+3</f>
        <v>45986</v>
      </c>
      <c r="C13" s="18">
        <v>0.5</v>
      </c>
      <c r="D13" s="10">
        <f>B13+3</f>
        <v>45989</v>
      </c>
      <c r="E13" s="9">
        <v>2.5000000000000001E-2</v>
      </c>
      <c r="F13" s="10">
        <f>D13+1</f>
        <v>45990</v>
      </c>
      <c r="G13" s="9">
        <v>0.329166666666667</v>
      </c>
      <c r="H13" s="35" t="s">
        <v>14</v>
      </c>
      <c r="I13" s="13"/>
    </row>
    <row r="14" spans="1:13" s="1" customFormat="1" ht="25" hidden="1" customHeight="1">
      <c r="A14" s="41" t="s">
        <v>177</v>
      </c>
      <c r="B14" s="8">
        <f>F13+2</f>
        <v>45992</v>
      </c>
      <c r="C14" s="18">
        <v>0.95833333333333304</v>
      </c>
      <c r="D14" s="10">
        <f>B14+1</f>
        <v>45993</v>
      </c>
      <c r="E14" s="9">
        <v>0.24583333333333299</v>
      </c>
      <c r="F14" s="10">
        <f>D14</f>
        <v>45993</v>
      </c>
      <c r="G14" s="9">
        <v>0.96250000000000002</v>
      </c>
      <c r="H14" s="35"/>
      <c r="I14" s="13"/>
    </row>
    <row r="15" spans="1:13" s="1" customFormat="1" ht="25.4" hidden="1" customHeight="1">
      <c r="A15" s="41" t="s">
        <v>178</v>
      </c>
      <c r="B15" s="8">
        <f>F14+2</f>
        <v>45995</v>
      </c>
      <c r="C15" s="18">
        <v>0.25</v>
      </c>
      <c r="D15" s="10">
        <f t="shared" si="0"/>
        <v>45995</v>
      </c>
      <c r="E15" s="9">
        <v>0.375</v>
      </c>
      <c r="F15" s="10">
        <f>D15</f>
        <v>45995</v>
      </c>
      <c r="G15" s="9">
        <v>0.74583333333333302</v>
      </c>
      <c r="H15" s="35"/>
      <c r="I15" s="13"/>
    </row>
    <row r="16" spans="1:13" s="1" customFormat="1" ht="25.4" hidden="1" customHeight="1">
      <c r="A16" s="45" t="s">
        <v>179</v>
      </c>
      <c r="B16" s="8">
        <f>F15+1</f>
        <v>45996</v>
      </c>
      <c r="C16" s="18">
        <v>0.125</v>
      </c>
      <c r="D16" s="10">
        <f t="shared" ref="D16:D17" si="1">B16</f>
        <v>45996</v>
      </c>
      <c r="E16" s="9">
        <v>0.29166666666666702</v>
      </c>
      <c r="F16" s="10">
        <f>D16</f>
        <v>45996</v>
      </c>
      <c r="G16" s="9">
        <v>0.67083333333333295</v>
      </c>
      <c r="H16" s="35"/>
      <c r="I16" s="13"/>
    </row>
    <row r="17" spans="1:9" s="1" customFormat="1" ht="25.4" hidden="1" customHeight="1">
      <c r="A17" s="41" t="s">
        <v>180</v>
      </c>
      <c r="B17" s="8">
        <f>F16+3</f>
        <v>45999</v>
      </c>
      <c r="C17" s="18">
        <v>0.36805555555555602</v>
      </c>
      <c r="D17" s="10">
        <f t="shared" si="1"/>
        <v>45999</v>
      </c>
      <c r="E17" s="9">
        <v>0.77500000000000002</v>
      </c>
      <c r="F17" s="10">
        <f>D17+1</f>
        <v>46000</v>
      </c>
      <c r="G17" s="9">
        <v>0.70833333333333304</v>
      </c>
      <c r="H17" s="35" t="s">
        <v>14</v>
      </c>
      <c r="I17" s="13"/>
    </row>
    <row r="18" spans="1:9" s="1" customFormat="1" ht="25" hidden="1" customHeight="1">
      <c r="A18" s="41" t="s">
        <v>181</v>
      </c>
      <c r="B18" s="8">
        <f>F17+3</f>
        <v>46003</v>
      </c>
      <c r="C18" s="18">
        <v>0.51249999999999996</v>
      </c>
      <c r="D18" s="10">
        <f>B18+1</f>
        <v>46004</v>
      </c>
      <c r="E18" s="9">
        <v>0.14583333333333301</v>
      </c>
      <c r="F18" s="10">
        <f>D18</f>
        <v>46004</v>
      </c>
      <c r="G18" s="9">
        <v>0.58750000000000002</v>
      </c>
      <c r="H18" s="35" t="s">
        <v>182</v>
      </c>
      <c r="I18" s="13"/>
    </row>
    <row r="19" spans="1:9" s="1" customFormat="1" ht="25" hidden="1" customHeight="1">
      <c r="A19" s="41" t="s">
        <v>183</v>
      </c>
      <c r="B19" s="8">
        <f>F18+1</f>
        <v>46005</v>
      </c>
      <c r="C19" s="18">
        <v>0.75</v>
      </c>
      <c r="D19" s="10">
        <f>B19</f>
        <v>46005</v>
      </c>
      <c r="E19" s="9">
        <v>0.97083333333333299</v>
      </c>
      <c r="F19" s="10">
        <f>D19+1</f>
        <v>46006</v>
      </c>
      <c r="G19" s="9">
        <v>0.39583333333333298</v>
      </c>
      <c r="H19" s="35"/>
      <c r="I19" s="13"/>
    </row>
    <row r="20" spans="1:9" s="1" customFormat="1" ht="25.4" hidden="1" customHeight="1">
      <c r="A20" s="45" t="s">
        <v>184</v>
      </c>
      <c r="B20" s="10">
        <f>F19</f>
        <v>46006</v>
      </c>
      <c r="C20" s="9">
        <v>0.625</v>
      </c>
      <c r="D20" s="10">
        <f>B20+2</f>
        <v>46008</v>
      </c>
      <c r="E20" s="9">
        <v>0.5</v>
      </c>
      <c r="F20" s="10">
        <f>D20</f>
        <v>46008</v>
      </c>
      <c r="G20" s="9">
        <v>0.9375</v>
      </c>
      <c r="H20" s="35" t="s">
        <v>185</v>
      </c>
      <c r="I20" s="13"/>
    </row>
    <row r="21" spans="1:9" s="1" customFormat="1" ht="25.5" hidden="1" customHeight="1">
      <c r="A21" s="41" t="s">
        <v>186</v>
      </c>
      <c r="B21" s="10">
        <f>F20+4</f>
        <v>46012</v>
      </c>
      <c r="C21" s="9">
        <v>0.14583333333333301</v>
      </c>
      <c r="D21" s="8">
        <f>B21+3</f>
        <v>46015</v>
      </c>
      <c r="E21" s="9">
        <v>0.66249999999999998</v>
      </c>
      <c r="F21" s="8">
        <f>D21+2</f>
        <v>46017</v>
      </c>
      <c r="G21" s="9">
        <v>0.875</v>
      </c>
      <c r="H21" s="35" t="s">
        <v>110</v>
      </c>
      <c r="I21" s="13"/>
    </row>
    <row r="22" spans="1:9" s="1" customFormat="1" ht="25" hidden="1" customHeight="1">
      <c r="A22" s="41" t="s">
        <v>187</v>
      </c>
      <c r="B22" s="10">
        <f>F21+3</f>
        <v>46020</v>
      </c>
      <c r="C22" s="9">
        <v>0.70833333333333304</v>
      </c>
      <c r="D22" s="8">
        <f>B22+1</f>
        <v>46021</v>
      </c>
      <c r="E22" s="9">
        <v>8.3333333333333301E-2</v>
      </c>
      <c r="F22" s="8">
        <f>D22</f>
        <v>46021</v>
      </c>
      <c r="G22" s="9">
        <v>0.625</v>
      </c>
      <c r="H22" s="35" t="s">
        <v>14</v>
      </c>
      <c r="I22" s="13"/>
    </row>
    <row r="23" spans="1:9" s="1" customFormat="1" ht="25" hidden="1" customHeight="1">
      <c r="A23" s="41" t="s">
        <v>188</v>
      </c>
      <c r="B23" s="10">
        <f>F22+1</f>
        <v>46022</v>
      </c>
      <c r="C23" s="9">
        <v>0.875</v>
      </c>
      <c r="D23" s="8">
        <f>B23+1</f>
        <v>46023</v>
      </c>
      <c r="E23" s="9">
        <v>0</v>
      </c>
      <c r="F23" s="8">
        <f>D23</f>
        <v>46023</v>
      </c>
      <c r="G23" s="9">
        <v>0.22916666666666699</v>
      </c>
      <c r="H23" s="35"/>
      <c r="I23" s="13"/>
    </row>
    <row r="24" spans="1:9" s="1" customFormat="1" ht="25" hidden="1" customHeight="1">
      <c r="A24" s="41" t="s">
        <v>189</v>
      </c>
      <c r="B24" s="10">
        <f>F23</f>
        <v>46023</v>
      </c>
      <c r="C24" s="9">
        <v>0.49166666666666697</v>
      </c>
      <c r="D24" s="8">
        <f>B24+1</f>
        <v>46024</v>
      </c>
      <c r="E24" s="9">
        <v>0.75</v>
      </c>
      <c r="F24" s="8">
        <v>46025</v>
      </c>
      <c r="G24" s="9">
        <v>0.29166666666666702</v>
      </c>
      <c r="H24" s="35" t="s">
        <v>190</v>
      </c>
      <c r="I24" s="13"/>
    </row>
    <row r="25" spans="1:9" s="1" customFormat="1" ht="25.5" hidden="1" customHeight="1">
      <c r="A25" s="41" t="s">
        <v>191</v>
      </c>
      <c r="B25" s="10">
        <f>F24+3</f>
        <v>46028</v>
      </c>
      <c r="C25" s="9">
        <v>0.4375</v>
      </c>
      <c r="D25" s="8">
        <f>B25+2</f>
        <v>46030</v>
      </c>
      <c r="E25" s="9">
        <v>0.47499999999999998</v>
      </c>
      <c r="F25" s="8">
        <f>D25+1</f>
        <v>46031</v>
      </c>
      <c r="G25" s="9">
        <v>0.67777777777777803</v>
      </c>
      <c r="H25" s="35" t="s">
        <v>192</v>
      </c>
      <c r="I25" s="13"/>
    </row>
    <row r="26" spans="1:9" s="1" customFormat="1" ht="25" hidden="1" customHeight="1">
      <c r="A26" s="41" t="s">
        <v>193</v>
      </c>
      <c r="B26" s="10">
        <f>F25+3</f>
        <v>46034</v>
      </c>
      <c r="C26" s="9">
        <v>0.66666666666666696</v>
      </c>
      <c r="D26" s="8">
        <f t="shared" ref="D26" si="2">B26</f>
        <v>46034</v>
      </c>
      <c r="E26" s="9">
        <v>0.97916666666666696</v>
      </c>
      <c r="F26" s="8">
        <f>D26+1</f>
        <v>46035</v>
      </c>
      <c r="G26" s="9">
        <v>0.5</v>
      </c>
      <c r="H26" s="35" t="s">
        <v>194</v>
      </c>
      <c r="I26" s="13"/>
    </row>
    <row r="27" spans="1:9" s="1" customFormat="1" ht="25" hidden="1" customHeight="1">
      <c r="A27" s="41" t="s">
        <v>195</v>
      </c>
      <c r="B27" s="10">
        <v>46036</v>
      </c>
      <c r="C27" s="9">
        <v>0.75</v>
      </c>
      <c r="D27" s="8">
        <f>B27+1</f>
        <v>46037</v>
      </c>
      <c r="E27" s="9">
        <v>0.22916666666666699</v>
      </c>
      <c r="F27" s="8">
        <f>D27</f>
        <v>46037</v>
      </c>
      <c r="G27" s="9">
        <v>0.52083333333333304</v>
      </c>
      <c r="H27" s="35" t="s">
        <v>14</v>
      </c>
      <c r="I27" s="13"/>
    </row>
    <row r="28" spans="1:9" s="1" customFormat="1" ht="25" hidden="1" customHeight="1">
      <c r="A28" s="41" t="s">
        <v>196</v>
      </c>
      <c r="B28" s="10">
        <v>46037</v>
      </c>
      <c r="C28" s="9">
        <v>0.79166666666666696</v>
      </c>
      <c r="D28" s="8">
        <f>B28+1</f>
        <v>46038</v>
      </c>
      <c r="E28" s="9">
        <v>4.1666666666666699E-2</v>
      </c>
      <c r="F28" s="8">
        <f>D28</f>
        <v>46038</v>
      </c>
      <c r="G28" s="9">
        <v>0.45833333333333298</v>
      </c>
      <c r="H28" s="35" t="s">
        <v>175</v>
      </c>
      <c r="I28" s="13"/>
    </row>
    <row r="29" spans="1:9" s="1" customFormat="1" ht="25.5" hidden="1" customHeight="1">
      <c r="A29" s="41" t="s">
        <v>197</v>
      </c>
      <c r="B29" s="10">
        <f>F28+3</f>
        <v>46041</v>
      </c>
      <c r="C29" s="18">
        <v>0.58333333333333304</v>
      </c>
      <c r="D29" s="10">
        <v>46046</v>
      </c>
      <c r="E29" s="18">
        <v>5.83333333333333E-2</v>
      </c>
      <c r="F29" s="10">
        <f t="shared" ref="F29:F33" si="3">D29+1</f>
        <v>46047</v>
      </c>
      <c r="G29" s="18">
        <v>8.3333333333333301E-2</v>
      </c>
      <c r="H29" s="35" t="s">
        <v>198</v>
      </c>
      <c r="I29" s="13"/>
    </row>
    <row r="30" spans="1:9" s="1" customFormat="1" ht="25" hidden="1" customHeight="1">
      <c r="A30" s="41" t="s">
        <v>199</v>
      </c>
      <c r="B30" s="10">
        <f>F29+2</f>
        <v>46049</v>
      </c>
      <c r="C30" s="18">
        <v>0.70833333333333304</v>
      </c>
      <c r="D30" s="10">
        <f>B30</f>
        <v>46049</v>
      </c>
      <c r="E30" s="18">
        <v>0.75</v>
      </c>
      <c r="F30" s="10">
        <f t="shared" si="3"/>
        <v>46050</v>
      </c>
      <c r="G30" s="18">
        <v>0.14583333333333301</v>
      </c>
      <c r="H30" s="35"/>
      <c r="I30" s="13"/>
    </row>
    <row r="31" spans="1:9" s="1" customFormat="1" ht="25" hidden="1" customHeight="1">
      <c r="A31" s="41" t="s">
        <v>200</v>
      </c>
      <c r="B31" s="10">
        <f>F30+1</f>
        <v>46051</v>
      </c>
      <c r="C31" s="18">
        <v>0.39583333333333298</v>
      </c>
      <c r="D31" s="10">
        <f t="shared" ref="D31" si="4">B31</f>
        <v>46051</v>
      </c>
      <c r="E31" s="18">
        <v>0.75</v>
      </c>
      <c r="F31" s="10">
        <f t="shared" si="3"/>
        <v>46052</v>
      </c>
      <c r="G31" s="18">
        <v>0.6875</v>
      </c>
      <c r="H31" s="35" t="s">
        <v>201</v>
      </c>
      <c r="I31" s="13"/>
    </row>
    <row r="32" spans="1:9" s="1" customFormat="1" ht="25" hidden="1" customHeight="1">
      <c r="A32" s="41" t="s">
        <v>202</v>
      </c>
      <c r="B32" s="10">
        <f>F31</f>
        <v>46052</v>
      </c>
      <c r="C32" s="18">
        <v>0.91666666666666696</v>
      </c>
      <c r="D32" s="10">
        <f>B32+5</f>
        <v>46057</v>
      </c>
      <c r="E32" s="18">
        <v>0.875</v>
      </c>
      <c r="F32" s="10">
        <f t="shared" si="3"/>
        <v>46058</v>
      </c>
      <c r="G32" s="18">
        <v>0.35416666666666702</v>
      </c>
      <c r="H32" s="35" t="s">
        <v>14</v>
      </c>
      <c r="I32" s="13"/>
    </row>
    <row r="33" spans="1:13" s="1" customFormat="1" ht="25.5" hidden="1" customHeight="1">
      <c r="A33" s="41" t="s">
        <v>203</v>
      </c>
      <c r="B33" s="10">
        <f>F32+3</f>
        <v>46061</v>
      </c>
      <c r="C33" s="18">
        <v>2.0833333333333301E-2</v>
      </c>
      <c r="D33" s="10">
        <f>B33+2</f>
        <v>46063</v>
      </c>
      <c r="E33" s="9">
        <v>0.82083333333333297</v>
      </c>
      <c r="F33" s="10">
        <f t="shared" si="3"/>
        <v>46064</v>
      </c>
      <c r="G33" s="18">
        <v>0.90416666666666701</v>
      </c>
      <c r="H33" s="35" t="s">
        <v>204</v>
      </c>
      <c r="I33" s="13"/>
    </row>
    <row r="34" spans="1:13" s="1" customFormat="1" ht="25" hidden="1" customHeight="1">
      <c r="A34" s="42" t="s">
        <v>205</v>
      </c>
      <c r="B34" s="10">
        <f>F33+3</f>
        <v>46067</v>
      </c>
      <c r="C34" s="18">
        <v>0.83333333333333304</v>
      </c>
      <c r="D34" s="10">
        <f>B34+3</f>
        <v>46070</v>
      </c>
      <c r="E34" s="9">
        <v>0.125</v>
      </c>
      <c r="F34" s="10">
        <f>D34</f>
        <v>46070</v>
      </c>
      <c r="G34" s="18">
        <v>0.79166666666666696</v>
      </c>
      <c r="H34" s="35" t="s">
        <v>14</v>
      </c>
      <c r="I34" s="13"/>
    </row>
    <row r="35" spans="1:13" s="1" customFormat="1" ht="24.5" hidden="1" customHeight="1">
      <c r="A35" s="41" t="s">
        <v>206</v>
      </c>
      <c r="B35" s="10">
        <f>F34+1</f>
        <v>46071</v>
      </c>
      <c r="C35" s="18">
        <v>0.104166666666667</v>
      </c>
      <c r="D35" s="10">
        <f>B35+1</f>
        <v>46072</v>
      </c>
      <c r="E35" s="9">
        <v>0.45833333333333298</v>
      </c>
      <c r="F35" s="10">
        <f>D35+1</f>
        <v>46073</v>
      </c>
      <c r="G35" s="18">
        <v>0</v>
      </c>
      <c r="H35" s="35" t="s">
        <v>207</v>
      </c>
      <c r="I35" s="13"/>
    </row>
    <row r="36" spans="1:13" s="1" customFormat="1" ht="25" hidden="1" customHeight="1">
      <c r="A36" s="41" t="s">
        <v>135</v>
      </c>
      <c r="B36" s="10">
        <f>F35+1</f>
        <v>46074</v>
      </c>
      <c r="C36" s="18">
        <v>0.45833333333333298</v>
      </c>
      <c r="D36" s="10">
        <f>B36</f>
        <v>46074</v>
      </c>
      <c r="E36" s="9">
        <v>0.5</v>
      </c>
      <c r="F36" s="10">
        <f>D36</f>
        <v>46074</v>
      </c>
      <c r="G36" s="18">
        <v>0.95833333333333304</v>
      </c>
      <c r="H36" s="35"/>
      <c r="I36" s="13"/>
    </row>
    <row r="37" spans="1:13" s="1" customFormat="1" ht="25.5" hidden="1" customHeight="1">
      <c r="A37" s="41" t="s">
        <v>208</v>
      </c>
      <c r="B37" s="10">
        <f>F36+3</f>
        <v>46077</v>
      </c>
      <c r="C37" s="18">
        <v>0.66666666666666696</v>
      </c>
      <c r="D37" s="10">
        <f>B37+4</f>
        <v>46081</v>
      </c>
      <c r="E37" s="9">
        <v>0.78749999999999998</v>
      </c>
      <c r="F37" s="10">
        <f>D37+1</f>
        <v>46082</v>
      </c>
      <c r="G37" s="18">
        <v>0.98750000000000004</v>
      </c>
      <c r="H37" s="35" t="s">
        <v>14</v>
      </c>
      <c r="I37" s="13"/>
    </row>
    <row r="38" spans="1:13" s="1" customFormat="1" ht="25" hidden="1" customHeight="1">
      <c r="A38" s="41" t="s">
        <v>209</v>
      </c>
      <c r="B38" s="10">
        <f>F37+3</f>
        <v>46085</v>
      </c>
      <c r="C38" s="18">
        <v>0.95833333333333304</v>
      </c>
      <c r="D38" s="10">
        <f>B38+1</f>
        <v>46086</v>
      </c>
      <c r="E38" s="9">
        <v>4.1666666666666699E-2</v>
      </c>
      <c r="F38" s="10">
        <f>D38</f>
        <v>46086</v>
      </c>
      <c r="G38" s="18">
        <v>0.4375</v>
      </c>
      <c r="H38" s="35" t="s">
        <v>210</v>
      </c>
      <c r="I38" s="13"/>
    </row>
    <row r="39" spans="1:13" s="1" customFormat="1" ht="25.4" hidden="1" customHeight="1">
      <c r="A39" s="92" t="s">
        <v>211</v>
      </c>
      <c r="B39" s="93"/>
      <c r="C39" s="93"/>
      <c r="D39" s="93"/>
      <c r="E39" s="93"/>
      <c r="F39" s="93"/>
      <c r="G39" s="93"/>
      <c r="H39" s="93"/>
      <c r="I39" s="94"/>
    </row>
    <row r="40" spans="1:13" ht="24" hidden="1" customHeight="1">
      <c r="A40" s="27" t="s">
        <v>4</v>
      </c>
      <c r="B40" s="73" t="s">
        <v>5</v>
      </c>
      <c r="C40" s="74"/>
      <c r="D40" s="73" t="s">
        <v>6</v>
      </c>
      <c r="E40" s="74"/>
      <c r="F40" s="73" t="s">
        <v>7</v>
      </c>
      <c r="G40" s="74"/>
      <c r="H40" s="28" t="s">
        <v>8</v>
      </c>
      <c r="I40" s="28" t="s">
        <v>9</v>
      </c>
      <c r="M40" t="s">
        <v>10</v>
      </c>
    </row>
    <row r="41" spans="1:13" ht="24" hidden="1" customHeight="1">
      <c r="A41" s="36" t="s">
        <v>212</v>
      </c>
      <c r="B41" s="8">
        <v>46088</v>
      </c>
      <c r="C41" s="22">
        <v>0.20833333333333301</v>
      </c>
      <c r="D41" s="8">
        <v>46088</v>
      </c>
      <c r="E41" s="22">
        <v>0.52500000000000002</v>
      </c>
      <c r="F41" s="8">
        <v>46088</v>
      </c>
      <c r="G41" s="22">
        <v>0.875</v>
      </c>
      <c r="H41" s="30" t="s">
        <v>213</v>
      </c>
      <c r="I41" s="47"/>
    </row>
    <row r="42" spans="1:13" ht="24" hidden="1" customHeight="1">
      <c r="A42" s="29" t="s">
        <v>214</v>
      </c>
      <c r="B42" s="8">
        <v>46088</v>
      </c>
      <c r="C42" s="22">
        <v>0.89583333333333304</v>
      </c>
      <c r="D42" s="8">
        <v>46088</v>
      </c>
      <c r="E42" s="22">
        <v>0.91666666666666696</v>
      </c>
      <c r="F42" s="8">
        <v>46089</v>
      </c>
      <c r="G42" s="22">
        <v>0.2</v>
      </c>
      <c r="H42" s="30"/>
      <c r="I42" s="47"/>
    </row>
    <row r="43" spans="1:13" ht="24" hidden="1" customHeight="1">
      <c r="A43" s="29" t="s">
        <v>215</v>
      </c>
      <c r="B43" s="8">
        <v>46089</v>
      </c>
      <c r="C43" s="22">
        <v>0.4375</v>
      </c>
      <c r="D43" s="8">
        <v>46089</v>
      </c>
      <c r="E43" s="22">
        <v>0.58333333333333304</v>
      </c>
      <c r="F43" s="8">
        <v>46090</v>
      </c>
      <c r="G43" s="22">
        <v>0.22083333333333299</v>
      </c>
      <c r="H43" s="30" t="s">
        <v>216</v>
      </c>
      <c r="I43" s="47"/>
    </row>
    <row r="44" spans="1:13" ht="24" hidden="1" customHeight="1">
      <c r="A44" s="29" t="s">
        <v>139</v>
      </c>
      <c r="B44" s="8">
        <v>46091</v>
      </c>
      <c r="C44" s="22">
        <v>0.41666666666666702</v>
      </c>
      <c r="D44" s="8">
        <v>46091</v>
      </c>
      <c r="E44" s="22">
        <v>0.5</v>
      </c>
      <c r="F44" s="8">
        <v>46091</v>
      </c>
      <c r="G44" s="22">
        <v>0.95</v>
      </c>
      <c r="H44" s="30"/>
      <c r="I44" s="47"/>
    </row>
    <row r="45" spans="1:13" ht="24" hidden="1" customHeight="1">
      <c r="A45" s="29" t="s">
        <v>217</v>
      </c>
      <c r="B45" s="8">
        <f>F44+2</f>
        <v>46093</v>
      </c>
      <c r="C45" s="22">
        <v>0.83333333333333304</v>
      </c>
      <c r="D45" s="8">
        <f>B45+3</f>
        <v>46096</v>
      </c>
      <c r="E45" s="22">
        <v>0.45</v>
      </c>
      <c r="F45" s="8">
        <f>D45+1</f>
        <v>46097</v>
      </c>
      <c r="G45" s="22">
        <v>0.55000000000000004</v>
      </c>
      <c r="H45" s="30" t="s">
        <v>14</v>
      </c>
      <c r="I45" s="47"/>
    </row>
    <row r="46" spans="1:13" ht="24" hidden="1" customHeight="1">
      <c r="A46" s="36" t="s">
        <v>218</v>
      </c>
      <c r="B46" s="8">
        <f>F45+2</f>
        <v>46099</v>
      </c>
      <c r="C46" s="22">
        <v>0.33333333333333298</v>
      </c>
      <c r="D46" s="8">
        <f>B46</f>
        <v>46099</v>
      </c>
      <c r="E46" s="22">
        <v>0.45833333333333298</v>
      </c>
      <c r="F46" s="8">
        <f>D46+1</f>
        <v>46100</v>
      </c>
      <c r="G46" s="22">
        <v>0.104166666666667</v>
      </c>
      <c r="H46" s="30" t="s">
        <v>219</v>
      </c>
      <c r="I46" s="48"/>
    </row>
    <row r="47" spans="1:13" s="1" customFormat="1" ht="25.4" customHeight="1">
      <c r="A47" s="92" t="s">
        <v>326</v>
      </c>
      <c r="B47" s="93"/>
      <c r="C47" s="93"/>
      <c r="D47" s="93"/>
      <c r="E47" s="93"/>
      <c r="F47" s="93"/>
      <c r="G47" s="93"/>
      <c r="H47" s="93"/>
      <c r="I47" s="94"/>
    </row>
    <row r="48" spans="1:13" ht="24" customHeight="1">
      <c r="A48" s="27" t="s">
        <v>4</v>
      </c>
      <c r="B48" s="73" t="s">
        <v>5</v>
      </c>
      <c r="C48" s="74"/>
      <c r="D48" s="73" t="s">
        <v>6</v>
      </c>
      <c r="E48" s="74"/>
      <c r="F48" s="73" t="s">
        <v>7</v>
      </c>
      <c r="G48" s="74"/>
      <c r="H48" s="28" t="s">
        <v>8</v>
      </c>
      <c r="I48" s="28" t="s">
        <v>9</v>
      </c>
      <c r="M48" t="s">
        <v>10</v>
      </c>
    </row>
    <row r="49" spans="1:14" ht="24" hidden="1" customHeight="1">
      <c r="A49" s="42" t="s">
        <v>220</v>
      </c>
      <c r="B49" s="8">
        <v>46095</v>
      </c>
      <c r="C49" s="22">
        <v>0.45833333333333298</v>
      </c>
      <c r="D49" s="8">
        <v>46096</v>
      </c>
      <c r="E49" s="22">
        <v>0.37916666666666698</v>
      </c>
      <c r="F49" s="8">
        <f>D49</f>
        <v>46096</v>
      </c>
      <c r="G49" s="22">
        <v>0.89583333333333304</v>
      </c>
      <c r="H49" s="35" t="s">
        <v>221</v>
      </c>
      <c r="I49" s="13"/>
    </row>
    <row r="50" spans="1:14" s="1" customFormat="1" ht="25.5" hidden="1" customHeight="1">
      <c r="A50" s="41" t="s">
        <v>222</v>
      </c>
      <c r="B50" s="8">
        <f>F49+2</f>
        <v>46098</v>
      </c>
      <c r="C50" s="9">
        <v>0.83333333333333304</v>
      </c>
      <c r="D50" s="8">
        <f>B50+1</f>
        <v>46099</v>
      </c>
      <c r="E50" s="22">
        <v>0.40833333333333299</v>
      </c>
      <c r="F50" s="8">
        <f>D50</f>
        <v>46099</v>
      </c>
      <c r="G50" s="22">
        <v>0.72083333333333299</v>
      </c>
      <c r="I50" s="13"/>
    </row>
    <row r="51" spans="1:14" s="1" customFormat="1" ht="24.5" hidden="1" customHeight="1">
      <c r="A51" s="41" t="s">
        <v>223</v>
      </c>
      <c r="B51" s="8">
        <f>F50+2</f>
        <v>46101</v>
      </c>
      <c r="C51" s="9">
        <v>0</v>
      </c>
      <c r="D51" s="8">
        <f t="shared" ref="D51:D52" si="5">B51</f>
        <v>46101</v>
      </c>
      <c r="E51" s="22">
        <v>0.25</v>
      </c>
      <c r="F51" s="8">
        <f>D51</f>
        <v>46101</v>
      </c>
      <c r="G51" s="18">
        <v>0.51180555555555596</v>
      </c>
      <c r="H51" s="35"/>
      <c r="I51" s="13"/>
    </row>
    <row r="52" spans="1:14" s="1" customFormat="1" ht="24.5" hidden="1" customHeight="1">
      <c r="A52" s="41" t="s">
        <v>224</v>
      </c>
      <c r="B52" s="8">
        <f>F51</f>
        <v>46101</v>
      </c>
      <c r="C52" s="9">
        <v>0.75</v>
      </c>
      <c r="D52" s="8">
        <f t="shared" si="5"/>
        <v>46101</v>
      </c>
      <c r="E52" s="18">
        <v>0.875</v>
      </c>
      <c r="F52" s="8">
        <f>D52+1</f>
        <v>46102</v>
      </c>
      <c r="G52" s="18">
        <v>0.125</v>
      </c>
      <c r="H52" s="35" t="s">
        <v>175</v>
      </c>
      <c r="I52" s="13"/>
    </row>
    <row r="53" spans="1:14" s="1" customFormat="1" ht="24.5" hidden="1" customHeight="1">
      <c r="A53" s="41" t="s">
        <v>225</v>
      </c>
      <c r="B53" s="8">
        <f>F52+3</f>
        <v>46105</v>
      </c>
      <c r="C53" s="9">
        <v>0.27083333333333298</v>
      </c>
      <c r="D53" s="8">
        <f>B53+8</f>
        <v>46113</v>
      </c>
      <c r="E53" s="18">
        <v>0.33333333333333298</v>
      </c>
      <c r="F53" s="8">
        <f>D53+1</f>
        <v>46114</v>
      </c>
      <c r="G53" s="18">
        <v>0.65833333333333299</v>
      </c>
      <c r="H53" s="35" t="s">
        <v>14</v>
      </c>
      <c r="I53" s="13"/>
    </row>
    <row r="54" spans="1:14" s="1" customFormat="1" ht="24.5" customHeight="1">
      <c r="A54" s="41" t="s">
        <v>155</v>
      </c>
      <c r="B54" s="8">
        <v>46117</v>
      </c>
      <c r="C54" s="18">
        <v>0.54166666666666696</v>
      </c>
      <c r="D54" s="8">
        <v>46117</v>
      </c>
      <c r="E54" s="18">
        <v>0.93333333333333302</v>
      </c>
      <c r="F54" s="8">
        <f>D54+1</f>
        <v>46118</v>
      </c>
      <c r="G54" s="18">
        <v>0.8125</v>
      </c>
      <c r="H54" s="49"/>
      <c r="I54" s="13"/>
    </row>
    <row r="55" spans="1:14" s="1" customFormat="1" ht="24.5" customHeight="1">
      <c r="A55" s="41" t="s">
        <v>226</v>
      </c>
      <c r="B55" s="19"/>
      <c r="C55" s="19"/>
      <c r="D55" s="19"/>
      <c r="E55" s="19"/>
      <c r="F55" s="19"/>
      <c r="G55" s="19"/>
      <c r="H55" s="35" t="s">
        <v>227</v>
      </c>
      <c r="I55" s="13"/>
    </row>
    <row r="56" spans="1:14" s="1" customFormat="1" ht="24.5" customHeight="1">
      <c r="A56" s="41" t="s">
        <v>228</v>
      </c>
      <c r="B56" s="8">
        <f>F54+2</f>
        <v>46120</v>
      </c>
      <c r="C56" s="18">
        <v>0.29166666666666702</v>
      </c>
      <c r="D56" s="8">
        <f>B56</f>
        <v>46120</v>
      </c>
      <c r="E56" s="18">
        <v>0.41666666666666702</v>
      </c>
      <c r="F56" s="8">
        <f>D56</f>
        <v>46120</v>
      </c>
      <c r="G56" s="18">
        <v>0.75</v>
      </c>
      <c r="H56" s="35"/>
      <c r="I56" s="13"/>
    </row>
    <row r="57" spans="1:14" s="1" customFormat="1" ht="24.5" customHeight="1">
      <c r="A57" s="41" t="s">
        <v>229</v>
      </c>
      <c r="B57" s="8">
        <f>F56+3</f>
        <v>46123</v>
      </c>
      <c r="C57" s="18">
        <v>0.39583333333333298</v>
      </c>
      <c r="D57" s="8">
        <f>B57+9</f>
        <v>46132</v>
      </c>
      <c r="E57" s="9">
        <v>0.79166666666666663</v>
      </c>
      <c r="F57" s="8">
        <f>D57+1</f>
        <v>46133</v>
      </c>
      <c r="G57" s="18">
        <v>0.95833333333333337</v>
      </c>
      <c r="H57" s="35" t="s">
        <v>298</v>
      </c>
      <c r="I57" s="13"/>
    </row>
    <row r="58" spans="1:14" s="1" customFormat="1" ht="24.5" customHeight="1">
      <c r="A58" s="41" t="s">
        <v>230</v>
      </c>
      <c r="B58" s="19"/>
      <c r="C58" s="19"/>
      <c r="D58" s="19"/>
      <c r="E58" s="19"/>
      <c r="F58" s="19"/>
      <c r="G58" s="19"/>
      <c r="H58" s="35" t="s">
        <v>227</v>
      </c>
      <c r="I58" s="13"/>
    </row>
    <row r="59" spans="1:14" s="1" customFormat="1" ht="24.5" customHeight="1">
      <c r="A59" s="41" t="s">
        <v>232</v>
      </c>
      <c r="B59" s="8">
        <f>F57+3</f>
        <v>46136</v>
      </c>
      <c r="C59" s="18">
        <v>0.91666666666666663</v>
      </c>
      <c r="D59" s="17">
        <f>B59+1</f>
        <v>46137</v>
      </c>
      <c r="E59" s="18">
        <v>4.1666666666666664E-2</v>
      </c>
      <c r="F59" s="17">
        <f>D59</f>
        <v>46137</v>
      </c>
      <c r="G59" s="18">
        <v>0.58333333333333337</v>
      </c>
      <c r="H59" s="35" t="s">
        <v>296</v>
      </c>
      <c r="I59" s="13"/>
    </row>
    <row r="60" spans="1:14" s="1" customFormat="1" ht="24" customHeight="1">
      <c r="A60" s="95" t="s">
        <v>308</v>
      </c>
      <c r="B60" s="89"/>
      <c r="C60" s="89"/>
      <c r="D60" s="89"/>
      <c r="E60" s="89"/>
      <c r="F60" s="89"/>
      <c r="G60" s="89"/>
      <c r="H60" s="89"/>
      <c r="I60" s="89"/>
    </row>
    <row r="61" spans="1:14" s="1" customFormat="1" ht="24" customHeight="1">
      <c r="A61" s="6" t="s">
        <v>4</v>
      </c>
      <c r="B61" s="86" t="s">
        <v>5</v>
      </c>
      <c r="C61" s="87"/>
      <c r="D61" s="86" t="s">
        <v>6</v>
      </c>
      <c r="E61" s="87"/>
      <c r="F61" s="86" t="s">
        <v>7</v>
      </c>
      <c r="G61" s="87"/>
      <c r="H61" s="7" t="s">
        <v>8</v>
      </c>
      <c r="I61" s="7" t="s">
        <v>9</v>
      </c>
      <c r="N61" s="1" t="s">
        <v>30</v>
      </c>
    </row>
    <row r="62" spans="1:14" s="1" customFormat="1" ht="25" hidden="1" customHeight="1">
      <c r="A62" s="14" t="s">
        <v>232</v>
      </c>
      <c r="B62" s="8">
        <v>46118</v>
      </c>
      <c r="C62" s="18">
        <v>8.3333333333333301E-2</v>
      </c>
      <c r="D62" s="8">
        <v>46118</v>
      </c>
      <c r="E62" s="18">
        <v>0.375</v>
      </c>
      <c r="F62" s="8">
        <v>46119</v>
      </c>
      <c r="G62" s="18">
        <v>3.7499999999999999E-2</v>
      </c>
      <c r="H62" s="12" t="s">
        <v>233</v>
      </c>
      <c r="I62" s="13"/>
    </row>
    <row r="63" spans="1:14" s="1" customFormat="1" ht="25" hidden="1" customHeight="1">
      <c r="A63" s="5" t="s">
        <v>230</v>
      </c>
      <c r="B63" s="8">
        <v>46119</v>
      </c>
      <c r="C63" s="18">
        <v>0.33333333333333298</v>
      </c>
      <c r="D63" s="8">
        <v>46119</v>
      </c>
      <c r="E63" s="18">
        <v>0.45833333333333298</v>
      </c>
      <c r="F63" s="8">
        <v>46119</v>
      </c>
      <c r="G63" s="18">
        <v>0.90833333333333299</v>
      </c>
      <c r="H63" s="12"/>
      <c r="I63" s="13"/>
    </row>
    <row r="64" spans="1:14" s="1" customFormat="1" ht="25" hidden="1" customHeight="1">
      <c r="A64" s="5" t="s">
        <v>234</v>
      </c>
      <c r="B64" s="8">
        <v>46121</v>
      </c>
      <c r="C64" s="18">
        <v>0.41666666666666702</v>
      </c>
      <c r="D64" s="8">
        <f>B64</f>
        <v>46121</v>
      </c>
      <c r="E64" s="18">
        <v>0.58333333333333304</v>
      </c>
      <c r="F64" s="8">
        <f>D64</f>
        <v>46121</v>
      </c>
      <c r="G64" s="18">
        <v>0.875</v>
      </c>
      <c r="H64" s="35" t="s">
        <v>14</v>
      </c>
      <c r="I64" s="13"/>
    </row>
    <row r="65" spans="1:14" s="1" customFormat="1" ht="24.5" customHeight="1">
      <c r="A65" s="50" t="s">
        <v>235</v>
      </c>
      <c r="B65" s="8">
        <f>F64+2</f>
        <v>46123</v>
      </c>
      <c r="C65" s="18">
        <v>0.45833333333333298</v>
      </c>
      <c r="D65" s="8">
        <f>B65+3</f>
        <v>46126</v>
      </c>
      <c r="E65" s="18">
        <v>0.79027777777777775</v>
      </c>
      <c r="F65" s="8">
        <f>D65+1</f>
        <v>46127</v>
      </c>
      <c r="G65" s="18">
        <v>0.60416666666666663</v>
      </c>
      <c r="H65" s="35"/>
      <c r="I65" s="13"/>
    </row>
    <row r="66" spans="1:14" s="1" customFormat="1" ht="24.5" customHeight="1">
      <c r="A66" s="42" t="s">
        <v>236</v>
      </c>
      <c r="B66" s="8">
        <f>F65</f>
        <v>46127</v>
      </c>
      <c r="C66" s="18">
        <v>0.66666666666666663</v>
      </c>
      <c r="D66" s="8">
        <f>B66+1</f>
        <v>46128</v>
      </c>
      <c r="E66" s="18">
        <v>0.71666666666666667</v>
      </c>
      <c r="F66" s="8">
        <f>D66+1</f>
        <v>46129</v>
      </c>
      <c r="G66" s="18">
        <v>0.48333333333333334</v>
      </c>
      <c r="H66" s="35" t="s">
        <v>297</v>
      </c>
      <c r="I66" s="13"/>
    </row>
    <row r="67" spans="1:14" s="1" customFormat="1" ht="25" customHeight="1">
      <c r="A67" s="5" t="s">
        <v>237</v>
      </c>
      <c r="B67" s="8">
        <f>F66+2</f>
        <v>46131</v>
      </c>
      <c r="C67" s="18">
        <v>0.54166666666666663</v>
      </c>
      <c r="D67" s="8">
        <f>B67</f>
        <v>46131</v>
      </c>
      <c r="E67" s="18">
        <v>0.72916666666666663</v>
      </c>
      <c r="F67" s="8">
        <f>D67+1</f>
        <v>46132</v>
      </c>
      <c r="G67" s="18">
        <v>0.125</v>
      </c>
      <c r="H67" s="12"/>
      <c r="I67" s="13"/>
    </row>
    <row r="68" spans="1:14" s="1" customFormat="1" ht="25" customHeight="1">
      <c r="A68" s="5" t="s">
        <v>238</v>
      </c>
      <c r="B68" s="8">
        <f>F67+1</f>
        <v>46133</v>
      </c>
      <c r="C68" s="18">
        <v>0.70833333333333337</v>
      </c>
      <c r="D68" s="8">
        <f>B68+3</f>
        <v>46136</v>
      </c>
      <c r="E68" s="18">
        <v>0.41666666666666669</v>
      </c>
      <c r="F68" s="8">
        <f>D68</f>
        <v>46136</v>
      </c>
      <c r="G68" s="18">
        <v>0.6875</v>
      </c>
      <c r="H68" s="12" t="s">
        <v>310</v>
      </c>
      <c r="I68" s="13"/>
    </row>
    <row r="69" spans="1:14" s="1" customFormat="1" ht="24" customHeight="1">
      <c r="A69" s="89" t="s">
        <v>309</v>
      </c>
      <c r="B69" s="89"/>
      <c r="C69" s="89"/>
      <c r="D69" s="89"/>
      <c r="E69" s="89"/>
      <c r="F69" s="89"/>
      <c r="G69" s="89"/>
      <c r="H69" s="89"/>
      <c r="I69" s="89"/>
    </row>
    <row r="70" spans="1:14" s="1" customFormat="1" ht="24" customHeight="1">
      <c r="A70" s="6" t="s">
        <v>4</v>
      </c>
      <c r="B70" s="86" t="s">
        <v>5</v>
      </c>
      <c r="C70" s="87"/>
      <c r="D70" s="86" t="s">
        <v>6</v>
      </c>
      <c r="E70" s="87"/>
      <c r="F70" s="86" t="s">
        <v>7</v>
      </c>
      <c r="G70" s="87"/>
      <c r="H70" s="7" t="s">
        <v>8</v>
      </c>
      <c r="I70" s="7" t="s">
        <v>9</v>
      </c>
      <c r="N70" s="1" t="s">
        <v>30</v>
      </c>
    </row>
    <row r="71" spans="1:14" s="1" customFormat="1" ht="25" customHeight="1">
      <c r="A71" s="14" t="s">
        <v>306</v>
      </c>
      <c r="B71" s="8">
        <v>46137</v>
      </c>
      <c r="C71" s="18">
        <v>0.3125</v>
      </c>
      <c r="D71" s="8">
        <f t="shared" ref="D71:D75" si="6">B71</f>
        <v>46137</v>
      </c>
      <c r="E71" s="18">
        <v>0.79166666666666663</v>
      </c>
      <c r="F71" s="8">
        <f>D71+1</f>
        <v>46138</v>
      </c>
      <c r="G71" s="18">
        <v>0.41666666666666669</v>
      </c>
      <c r="H71" s="12" t="s">
        <v>311</v>
      </c>
      <c r="I71" s="13"/>
    </row>
    <row r="72" spans="1:14" s="1" customFormat="1" ht="25" customHeight="1">
      <c r="A72" s="5" t="s">
        <v>300</v>
      </c>
      <c r="B72" s="8">
        <f>F71+1</f>
        <v>46139</v>
      </c>
      <c r="C72" s="18">
        <v>0.125</v>
      </c>
      <c r="D72" s="8">
        <f>B72</f>
        <v>46139</v>
      </c>
      <c r="E72" s="18">
        <v>0.5</v>
      </c>
      <c r="F72" s="8">
        <f>D72</f>
        <v>46139</v>
      </c>
      <c r="G72" s="18">
        <v>0.83333333333333337</v>
      </c>
      <c r="H72" s="12"/>
      <c r="I72" s="13"/>
    </row>
    <row r="73" spans="1:14" s="1" customFormat="1" ht="25" customHeight="1">
      <c r="A73" s="5" t="s">
        <v>302</v>
      </c>
      <c r="B73" s="8">
        <f>F72+2</f>
        <v>46141</v>
      </c>
      <c r="C73" s="18">
        <v>0.83333333333333337</v>
      </c>
      <c r="D73" s="8">
        <f t="shared" si="6"/>
        <v>46141</v>
      </c>
      <c r="E73" s="18">
        <v>0.91666666666666663</v>
      </c>
      <c r="F73" s="8">
        <f>D73+1</f>
        <v>46142</v>
      </c>
      <c r="G73" s="18">
        <v>0.25</v>
      </c>
      <c r="H73" s="35"/>
      <c r="I73" s="13"/>
    </row>
    <row r="74" spans="1:14" s="1" customFormat="1" ht="24.5" customHeight="1">
      <c r="A74" s="50" t="s">
        <v>307</v>
      </c>
      <c r="B74" s="8">
        <f>F73+2</f>
        <v>46144</v>
      </c>
      <c r="C74" s="18">
        <v>0.58333333333333337</v>
      </c>
      <c r="D74" s="8">
        <f>B74+1</f>
        <v>46145</v>
      </c>
      <c r="E74" s="18">
        <v>0</v>
      </c>
      <c r="F74" s="8">
        <f>D74+1</f>
        <v>46146</v>
      </c>
      <c r="G74" s="18">
        <v>0</v>
      </c>
      <c r="H74" s="35"/>
      <c r="I74" s="13"/>
    </row>
    <row r="75" spans="1:14" s="1" customFormat="1" ht="25" customHeight="1">
      <c r="A75" s="14" t="s">
        <v>345</v>
      </c>
      <c r="B75" s="8">
        <f>F74+4</f>
        <v>46150</v>
      </c>
      <c r="C75" s="18">
        <v>0.41666666666666669</v>
      </c>
      <c r="D75" s="8">
        <f t="shared" si="6"/>
        <v>46150</v>
      </c>
      <c r="E75" s="18">
        <v>0.5</v>
      </c>
      <c r="F75" s="8">
        <f>D75+1</f>
        <v>46151</v>
      </c>
      <c r="G75" s="18">
        <v>8.3333333333333329E-2</v>
      </c>
      <c r="H75" s="12" t="s">
        <v>347</v>
      </c>
      <c r="I75" s="13"/>
    </row>
    <row r="76" spans="1:14" s="1" customFormat="1" ht="25" customHeight="1">
      <c r="A76" s="5" t="s">
        <v>346</v>
      </c>
      <c r="B76" s="8">
        <f>F75+1</f>
        <v>46152</v>
      </c>
      <c r="C76" s="18">
        <v>0.25</v>
      </c>
      <c r="D76" s="8">
        <f>B76</f>
        <v>46152</v>
      </c>
      <c r="E76" s="18">
        <v>0.58333333333333337</v>
      </c>
      <c r="F76" s="8">
        <f>D76+1</f>
        <v>46153</v>
      </c>
      <c r="G76" s="18">
        <v>0</v>
      </c>
      <c r="H76" s="35"/>
      <c r="I76" s="13"/>
    </row>
  </sheetData>
  <mergeCells count="24">
    <mergeCell ref="A69:I69"/>
    <mergeCell ref="B70:C70"/>
    <mergeCell ref="D70:E70"/>
    <mergeCell ref="F70:G70"/>
    <mergeCell ref="C1:I1"/>
    <mergeCell ref="A2:B2"/>
    <mergeCell ref="C2:I2"/>
    <mergeCell ref="A3:G3"/>
    <mergeCell ref="A4:I4"/>
    <mergeCell ref="B5:C5"/>
    <mergeCell ref="D5:E5"/>
    <mergeCell ref="F5:G5"/>
    <mergeCell ref="A39:I39"/>
    <mergeCell ref="B40:C40"/>
    <mergeCell ref="D40:E40"/>
    <mergeCell ref="F40:G40"/>
    <mergeCell ref="B61:C61"/>
    <mergeCell ref="D61:E61"/>
    <mergeCell ref="F61:G61"/>
    <mergeCell ref="A47:I47"/>
    <mergeCell ref="B48:C48"/>
    <mergeCell ref="D48:E48"/>
    <mergeCell ref="F48:G48"/>
    <mergeCell ref="A60:I60"/>
  </mergeCells>
  <phoneticPr fontId="42" type="noConversion"/>
  <conditionalFormatting sqref="B5">
    <cfRule type="cellIs" dxfId="436" priority="926" stopIfTrue="1" operator="equal">
      <formula>$H$3</formula>
    </cfRule>
  </conditionalFormatting>
  <conditionalFormatting sqref="B5:B6">
    <cfRule type="cellIs" dxfId="435" priority="869" stopIfTrue="1" operator="lessThan">
      <formula>$H$3</formula>
    </cfRule>
  </conditionalFormatting>
  <conditionalFormatting sqref="B6">
    <cfRule type="cellIs" dxfId="434" priority="868" stopIfTrue="1" operator="equal">
      <formula>$H$3</formula>
    </cfRule>
  </conditionalFormatting>
  <conditionalFormatting sqref="B8:B38 D8:D38 F8:F38">
    <cfRule type="cellIs" dxfId="433" priority="669" stopIfTrue="1" operator="equal">
      <formula>$H$3</formula>
    </cfRule>
    <cfRule type="cellIs" dxfId="432" priority="670" stopIfTrue="1" operator="lessThan">
      <formula>$H$3</formula>
    </cfRule>
  </conditionalFormatting>
  <conditionalFormatting sqref="B40:B46">
    <cfRule type="cellIs" dxfId="431" priority="319" stopIfTrue="1" operator="lessThan">
      <formula>$H$3</formula>
    </cfRule>
    <cfRule type="cellIs" dxfId="430" priority="320" stopIfTrue="1" operator="equal">
      <formula>$H$3</formula>
    </cfRule>
  </conditionalFormatting>
  <conditionalFormatting sqref="B48:B54">
    <cfRule type="cellIs" dxfId="429" priority="130" stopIfTrue="1" operator="lessThan">
      <formula>$H$3</formula>
    </cfRule>
  </conditionalFormatting>
  <conditionalFormatting sqref="B54">
    <cfRule type="cellIs" dxfId="428" priority="129" stopIfTrue="1" operator="equal">
      <formula>$H$3</formula>
    </cfRule>
  </conditionalFormatting>
  <conditionalFormatting sqref="B56:B57">
    <cfRule type="cellIs" dxfId="427" priority="106" stopIfTrue="1" operator="equal">
      <formula>$H$3</formula>
    </cfRule>
    <cfRule type="cellIs" dxfId="426" priority="107" stopIfTrue="1" operator="lessThan">
      <formula>$H$3</formula>
    </cfRule>
  </conditionalFormatting>
  <conditionalFormatting sqref="B59:B76">
    <cfRule type="cellIs" dxfId="425" priority="1" stopIfTrue="1" operator="equal">
      <formula>$H$3</formula>
    </cfRule>
    <cfRule type="cellIs" dxfId="424" priority="2" stopIfTrue="1" operator="lessThan">
      <formula>$H$3</formula>
    </cfRule>
  </conditionalFormatting>
  <conditionalFormatting sqref="B60:C60 B69:C69">
    <cfRule type="expression" dxfId="423" priority="83694" stopIfTrue="1">
      <formula>AND($B244=$H$3,$B244&lt;&gt;"")</formula>
    </cfRule>
    <cfRule type="expression" dxfId="422" priority="83695" stopIfTrue="1">
      <formula>AND($B244&lt;$H$3,$B244&lt;&gt;"")</formula>
    </cfRule>
  </conditionalFormatting>
  <conditionalFormatting sqref="C5:C6">
    <cfRule type="expression" dxfId="421" priority="919" stopIfTrue="1">
      <formula>$B5=$H$3</formula>
    </cfRule>
    <cfRule type="expression" dxfId="420" priority="920" stopIfTrue="1">
      <formula>B5&lt;$H$3</formula>
    </cfRule>
  </conditionalFormatting>
  <conditionalFormatting sqref="C6 C50:C54 C56 E52:E54 E56:E57">
    <cfRule type="expression" dxfId="419" priority="1500" stopIfTrue="1">
      <formula>$F6=$H$3</formula>
    </cfRule>
  </conditionalFormatting>
  <conditionalFormatting sqref="C8:C19 C25:C33">
    <cfRule type="expression" dxfId="418" priority="881" stopIfTrue="1">
      <formula>B8&lt;$H$3</formula>
    </cfRule>
  </conditionalFormatting>
  <conditionalFormatting sqref="C8:C38">
    <cfRule type="expression" dxfId="417" priority="399" stopIfTrue="1">
      <formula>B8&lt;$H$3</formula>
    </cfRule>
  </conditionalFormatting>
  <conditionalFormatting sqref="C13:C19">
    <cfRule type="expression" dxfId="416" priority="880" stopIfTrue="1">
      <formula>$B13=$H$3</formula>
    </cfRule>
  </conditionalFormatting>
  <conditionalFormatting sqref="C25:C38">
    <cfRule type="expression" dxfId="415" priority="400" stopIfTrue="1">
      <formula>$F25=$H$3</formula>
    </cfRule>
    <cfRule type="expression" dxfId="414" priority="401" stopIfTrue="1">
      <formula>$B25=$H$3</formula>
    </cfRule>
  </conditionalFormatting>
  <conditionalFormatting sqref="C34:C38">
    <cfRule type="expression" dxfId="413" priority="396" stopIfTrue="1">
      <formula>B34&lt;$H$3</formula>
    </cfRule>
    <cfRule type="expression" dxfId="412" priority="397" stopIfTrue="1">
      <formula>$F34=$H$3</formula>
    </cfRule>
    <cfRule type="expression" dxfId="411" priority="398" stopIfTrue="1">
      <formula>$B34=$H$3</formula>
    </cfRule>
  </conditionalFormatting>
  <conditionalFormatting sqref="C40">
    <cfRule type="expression" dxfId="410" priority="352" stopIfTrue="1">
      <formula>B40&lt;$H$3</formula>
    </cfRule>
  </conditionalFormatting>
  <conditionalFormatting sqref="C40:C46 E41:E46 G41:G45 C48:C54 E49:E54 G48:G54 E56:E57">
    <cfRule type="expression" dxfId="409" priority="313" stopIfTrue="1">
      <formula>$B40=$H$3</formula>
    </cfRule>
  </conditionalFormatting>
  <conditionalFormatting sqref="C41:C46 E40:E46">
    <cfRule type="expression" dxfId="408" priority="304" stopIfTrue="1">
      <formula>B40&lt;$H$3</formula>
    </cfRule>
  </conditionalFormatting>
  <conditionalFormatting sqref="C41:C46">
    <cfRule type="expression" dxfId="407" priority="336" stopIfTrue="1">
      <formula>$F41=$H$3</formula>
    </cfRule>
  </conditionalFormatting>
  <conditionalFormatting sqref="C46">
    <cfRule type="expression" dxfId="406" priority="299" stopIfTrue="1">
      <formula>$F46=$H$3</formula>
    </cfRule>
  </conditionalFormatting>
  <conditionalFormatting sqref="C48 C50:C54 C56:C57 C59">
    <cfRule type="expression" dxfId="405" priority="395" stopIfTrue="1">
      <formula>B48&lt;$H$3</formula>
    </cfRule>
  </conditionalFormatting>
  <conditionalFormatting sqref="C49">
    <cfRule type="expression" dxfId="404" priority="295" stopIfTrue="1">
      <formula>B49&lt;$H$3</formula>
    </cfRule>
    <cfRule type="expression" dxfId="403" priority="298" stopIfTrue="1">
      <formula>$F49=$H$3</formula>
    </cfRule>
  </conditionalFormatting>
  <conditionalFormatting sqref="C56:C57 C59">
    <cfRule type="expression" dxfId="402" priority="279" stopIfTrue="1">
      <formula>$B56=$H$3</formula>
    </cfRule>
  </conditionalFormatting>
  <conditionalFormatting sqref="C57 C59">
    <cfRule type="expression" dxfId="401" priority="280" stopIfTrue="1">
      <formula>B57&lt;$H$3</formula>
    </cfRule>
    <cfRule type="expression" dxfId="400" priority="281" stopIfTrue="1">
      <formula>$F57=$H$3</formula>
    </cfRule>
  </conditionalFormatting>
  <conditionalFormatting sqref="C62:C65 E62:E68">
    <cfRule type="expression" dxfId="399" priority="126" stopIfTrue="1">
      <formula>$F62=$H$3</formula>
    </cfRule>
  </conditionalFormatting>
  <conditionalFormatting sqref="C62:C65">
    <cfRule type="expression" dxfId="398" priority="123" stopIfTrue="1">
      <formula>B62&lt;$H$3</formula>
    </cfRule>
  </conditionalFormatting>
  <conditionalFormatting sqref="C66:C68">
    <cfRule type="expression" dxfId="397" priority="88" stopIfTrue="1">
      <formula>B66&lt;$H$3</formula>
    </cfRule>
    <cfRule type="expression" dxfId="396" priority="89" stopIfTrue="1">
      <formula>$F66=$H$3</formula>
    </cfRule>
  </conditionalFormatting>
  <conditionalFormatting sqref="C71:C76 E71:E76">
    <cfRule type="expression" dxfId="395" priority="71" stopIfTrue="1">
      <formula>$F71=$H$3</formula>
    </cfRule>
  </conditionalFormatting>
  <conditionalFormatting sqref="C71:C76">
    <cfRule type="expression" dxfId="394" priority="68" stopIfTrue="1">
      <formula>B71&lt;$H$3</formula>
    </cfRule>
  </conditionalFormatting>
  <conditionalFormatting sqref="D5">
    <cfRule type="cellIs" dxfId="393" priority="934" stopIfTrue="1" operator="equal">
      <formula>$H$3</formula>
    </cfRule>
    <cfRule type="cellIs" dxfId="392" priority="935" stopIfTrue="1" operator="lessThan">
      <formula>$H$3</formula>
    </cfRule>
  </conditionalFormatting>
  <conditionalFormatting sqref="D5:D6">
    <cfRule type="cellIs" dxfId="391" priority="860" stopIfTrue="1" operator="equal">
      <formula>$H$3</formula>
    </cfRule>
    <cfRule type="cellIs" dxfId="390" priority="861" stopIfTrue="1" operator="lessThan">
      <formula>$H$3</formula>
    </cfRule>
  </conditionalFormatting>
  <conditionalFormatting sqref="D40">
    <cfRule type="cellIs" dxfId="389" priority="356" stopIfTrue="1" operator="equal">
      <formula>$H$3</formula>
    </cfRule>
    <cfRule type="cellIs" dxfId="388" priority="357" stopIfTrue="1" operator="lessThan">
      <formula>$H$3</formula>
    </cfRule>
  </conditionalFormatting>
  <conditionalFormatting sqref="D40:D46">
    <cfRule type="cellIs" dxfId="387" priority="317" stopIfTrue="1" operator="equal">
      <formula>$H$3</formula>
    </cfRule>
    <cfRule type="cellIs" dxfId="386" priority="318" stopIfTrue="1" operator="lessThan">
      <formula>$H$3</formula>
    </cfRule>
  </conditionalFormatting>
  <conditionalFormatting sqref="D48">
    <cfRule type="cellIs" dxfId="385" priority="374" stopIfTrue="1" operator="equal">
      <formula>$H$3</formula>
    </cfRule>
    <cfRule type="cellIs" dxfId="384" priority="375" stopIfTrue="1" operator="lessThan">
      <formula>$H$3</formula>
    </cfRule>
  </conditionalFormatting>
  <conditionalFormatting sqref="D48:D51">
    <cfRule type="cellIs" dxfId="383" priority="293" stopIfTrue="1" operator="lessThan">
      <formula>$H$3</formula>
    </cfRule>
  </conditionalFormatting>
  <conditionalFormatting sqref="D48:D53">
    <cfRule type="cellIs" dxfId="382" priority="259" stopIfTrue="1" operator="equal">
      <formula>$H$3</formula>
    </cfRule>
  </conditionalFormatting>
  <conditionalFormatting sqref="D52:D54">
    <cfRule type="cellIs" dxfId="381" priority="128" stopIfTrue="1" operator="lessThan">
      <formula>$H$3</formula>
    </cfRule>
  </conditionalFormatting>
  <conditionalFormatting sqref="D54">
    <cfRule type="cellIs" dxfId="380" priority="127" stopIfTrue="1" operator="equal">
      <formula>$H$3</formula>
    </cfRule>
  </conditionalFormatting>
  <conditionalFormatting sqref="D56:D57">
    <cfRule type="cellIs" dxfId="379" priority="104" stopIfTrue="1" operator="equal">
      <formula>$H$3</formula>
    </cfRule>
    <cfRule type="cellIs" dxfId="378" priority="105" stopIfTrue="1" operator="lessThan">
      <formula>$H$3</formula>
    </cfRule>
  </conditionalFormatting>
  <conditionalFormatting sqref="D60:D61">
    <cfRule type="cellIs" dxfId="377" priority="233" stopIfTrue="1" operator="equal">
      <formula>$H$3</formula>
    </cfRule>
    <cfRule type="cellIs" dxfId="376" priority="234" stopIfTrue="1" operator="lessThan">
      <formula>$H$3</formula>
    </cfRule>
  </conditionalFormatting>
  <conditionalFormatting sqref="D62:D70">
    <cfRule type="cellIs" dxfId="375" priority="80" stopIfTrue="1" operator="equal">
      <formula>$H$3</formula>
    </cfRule>
    <cfRule type="cellIs" dxfId="374" priority="81" stopIfTrue="1" operator="lessThan">
      <formula>$H$3</formula>
    </cfRule>
  </conditionalFormatting>
  <conditionalFormatting sqref="D71:D76 F71:F76">
    <cfRule type="cellIs" dxfId="373" priority="62" stopIfTrue="1" operator="lessThan">
      <formula>$H$3</formula>
    </cfRule>
  </conditionalFormatting>
  <conditionalFormatting sqref="D71:D76 F73:F76">
    <cfRule type="cellIs" dxfId="372" priority="61" stopIfTrue="1" operator="equal">
      <formula>$H$3</formula>
    </cfRule>
  </conditionalFormatting>
  <conditionalFormatting sqref="D60:E60 D69:E69">
    <cfRule type="expression" dxfId="371" priority="83709">
      <formula>AND($D244&lt;$H$3,$D244&lt;&gt;"")</formula>
    </cfRule>
    <cfRule type="expression" dxfId="370" priority="83710">
      <formula>AND($D244=$H$3,$D244&lt;&gt;"")</formula>
    </cfRule>
  </conditionalFormatting>
  <conditionalFormatting sqref="D60:F61">
    <cfRule type="cellIs" dxfId="369" priority="230" stopIfTrue="1" operator="lessThan">
      <formula>$H$3</formula>
    </cfRule>
  </conditionalFormatting>
  <conditionalFormatting sqref="D69:F70">
    <cfRule type="cellIs" dxfId="368" priority="77" stopIfTrue="1" operator="lessThan">
      <formula>$H$3</formula>
    </cfRule>
  </conditionalFormatting>
  <conditionalFormatting sqref="E5">
    <cfRule type="expression" dxfId="367" priority="1454" stopIfTrue="1">
      <formula>$D5=$H$3</formula>
    </cfRule>
    <cfRule type="expression" dxfId="366" priority="1455" stopIfTrue="1">
      <formula>$B5=$H$3</formula>
    </cfRule>
  </conditionalFormatting>
  <conditionalFormatting sqref="E5:E6">
    <cfRule type="expression" dxfId="365" priority="856" stopIfTrue="1">
      <formula>D5&lt;$H$3</formula>
    </cfRule>
  </conditionalFormatting>
  <conditionalFormatting sqref="E6">
    <cfRule type="expression" dxfId="364" priority="1523" stopIfTrue="1">
      <formula>$F6=$H$3</formula>
    </cfRule>
    <cfRule type="expression" dxfId="363" priority="1524" stopIfTrue="1">
      <formula>$B6=$H$3</formula>
    </cfRule>
  </conditionalFormatting>
  <conditionalFormatting sqref="E8:E38 G8:G38">
    <cfRule type="expression" dxfId="362" priority="453" stopIfTrue="1">
      <formula>$B8=$H$3</formula>
    </cfRule>
  </conditionalFormatting>
  <conditionalFormatting sqref="E29:E38">
    <cfRule type="expression" dxfId="361" priority="434" stopIfTrue="1">
      <formula>D29&lt;$H$3</formula>
    </cfRule>
  </conditionalFormatting>
  <conditionalFormatting sqref="E40">
    <cfRule type="expression" dxfId="360" priority="361" stopIfTrue="1">
      <formula>$D40=$H$3</formula>
    </cfRule>
    <cfRule type="expression" dxfId="359" priority="362" stopIfTrue="1">
      <formula>$B40=$H$3</formula>
    </cfRule>
  </conditionalFormatting>
  <conditionalFormatting sqref="E41:E46">
    <cfRule type="expression" dxfId="358" priority="335" stopIfTrue="1">
      <formula>$F41=$H$3</formula>
    </cfRule>
  </conditionalFormatting>
  <conditionalFormatting sqref="E48">
    <cfRule type="expression" dxfId="357" priority="379" stopIfTrue="1">
      <formula>$D48=$H$3</formula>
    </cfRule>
    <cfRule type="expression" dxfId="356" priority="380" stopIfTrue="1">
      <formula>$B48=$H$3</formula>
    </cfRule>
  </conditionalFormatting>
  <conditionalFormatting sqref="E48:E51">
    <cfRule type="expression" dxfId="355" priority="291" stopIfTrue="1">
      <formula>D48&lt;$H$3</formula>
    </cfRule>
  </conditionalFormatting>
  <conditionalFormatting sqref="E49:E51">
    <cfRule type="expression" dxfId="354" priority="294" stopIfTrue="1">
      <formula>$F49=$H$3</formula>
    </cfRule>
  </conditionalFormatting>
  <conditionalFormatting sqref="E52:E54 E56:E57">
    <cfRule type="expression" dxfId="353" priority="363" stopIfTrue="1">
      <formula>D52&lt;$H$3</formula>
    </cfRule>
  </conditionalFormatting>
  <conditionalFormatting sqref="E54">
    <cfRule type="expression" dxfId="352" priority="270" stopIfTrue="1">
      <formula>D54&lt;$H$3</formula>
    </cfRule>
  </conditionalFormatting>
  <conditionalFormatting sqref="E56:E57">
    <cfRule type="expression" dxfId="351" priority="57" stopIfTrue="1">
      <formula>D56&lt;$H$3</formula>
    </cfRule>
  </conditionalFormatting>
  <conditionalFormatting sqref="E60 E69">
    <cfRule type="expression" dxfId="350" priority="83711" stopIfTrue="1">
      <formula>$D244=$H$3</formula>
    </cfRule>
  </conditionalFormatting>
  <conditionalFormatting sqref="E62:E63">
    <cfRule type="expression" dxfId="349" priority="121" stopIfTrue="1">
      <formula>D62&lt;$H$3</formula>
    </cfRule>
  </conditionalFormatting>
  <conditionalFormatting sqref="E62:E68 G62:G68 C62:C68">
    <cfRule type="expression" dxfId="348" priority="120" stopIfTrue="1">
      <formula>$B62=$H$3</formula>
    </cfRule>
  </conditionalFormatting>
  <conditionalFormatting sqref="E62:E68 G64:G68">
    <cfRule type="expression" dxfId="347" priority="103" stopIfTrue="1">
      <formula>D62&lt;$H$3</formula>
    </cfRule>
  </conditionalFormatting>
  <conditionalFormatting sqref="E71:E72">
    <cfRule type="expression" dxfId="346" priority="66" stopIfTrue="1">
      <formula>D71&lt;$H$3</formula>
    </cfRule>
  </conditionalFormatting>
  <conditionalFormatting sqref="E71:E76 G71:G76 C71:C76">
    <cfRule type="expression" dxfId="345" priority="65" stopIfTrue="1">
      <formula>$B71=$H$3</formula>
    </cfRule>
  </conditionalFormatting>
  <conditionalFormatting sqref="E71:E76 G73:G76">
    <cfRule type="expression" dxfId="344" priority="63" stopIfTrue="1">
      <formula>D71&lt;$H$3</formula>
    </cfRule>
  </conditionalFormatting>
  <conditionalFormatting sqref="F5 B5">
    <cfRule type="cellIs" dxfId="343" priority="932" stopIfTrue="1" operator="lessThan">
      <formula>$H$3</formula>
    </cfRule>
  </conditionalFormatting>
  <conditionalFormatting sqref="F5">
    <cfRule type="cellIs" dxfId="342" priority="931" stopIfTrue="1" operator="equal">
      <formula>$H$3</formula>
    </cfRule>
  </conditionalFormatting>
  <conditionalFormatting sqref="F5:F6">
    <cfRule type="cellIs" dxfId="341" priority="857" stopIfTrue="1" operator="equal">
      <formula>$H$3</formula>
    </cfRule>
    <cfRule type="cellIs" dxfId="340" priority="858" stopIfTrue="1" operator="lessThan">
      <formula>$H$3</formula>
    </cfRule>
  </conditionalFormatting>
  <conditionalFormatting sqref="F40 B40">
    <cfRule type="cellIs" dxfId="339" priority="355" stopIfTrue="1" operator="lessThan">
      <formula>$H$3</formula>
    </cfRule>
  </conditionalFormatting>
  <conditionalFormatting sqref="F40">
    <cfRule type="cellIs" dxfId="338" priority="347" stopIfTrue="1" operator="lessThan">
      <formula>$H$3</formula>
    </cfRule>
    <cfRule type="cellIs" dxfId="337" priority="354" stopIfTrue="1" operator="equal">
      <formula>$H$3</formula>
    </cfRule>
  </conditionalFormatting>
  <conditionalFormatting sqref="F40:F46">
    <cfRule type="cellIs" dxfId="336" priority="315" stopIfTrue="1" operator="equal">
      <formula>$H$3</formula>
    </cfRule>
  </conditionalFormatting>
  <conditionalFormatting sqref="F41:F46">
    <cfRule type="cellIs" dxfId="335" priority="314" stopIfTrue="1" operator="lessThan">
      <formula>$H$3</formula>
    </cfRule>
  </conditionalFormatting>
  <conditionalFormatting sqref="F48 B48">
    <cfRule type="cellIs" dxfId="334" priority="373" stopIfTrue="1" operator="lessThan">
      <formula>$H$3</formula>
    </cfRule>
  </conditionalFormatting>
  <conditionalFormatting sqref="F48">
    <cfRule type="cellIs" dxfId="333" priority="372" stopIfTrue="1" operator="equal">
      <formula>$H$3</formula>
    </cfRule>
  </conditionalFormatting>
  <conditionalFormatting sqref="F48:F52">
    <cfRule type="cellIs" dxfId="332" priority="288" stopIfTrue="1" operator="equal">
      <formula>$H$3</formula>
    </cfRule>
  </conditionalFormatting>
  <conditionalFormatting sqref="F48:F54">
    <cfRule type="cellIs" dxfId="331" priority="289" stopIfTrue="1" operator="lessThan">
      <formula>$H$3</formula>
    </cfRule>
  </conditionalFormatting>
  <conditionalFormatting sqref="F53:F54 B48:B53">
    <cfRule type="cellIs" dxfId="330" priority="297" stopIfTrue="1" operator="equal">
      <formula>$H$3</formula>
    </cfRule>
  </conditionalFormatting>
  <conditionalFormatting sqref="F56:F57">
    <cfRule type="cellIs" dxfId="329" priority="108" stopIfTrue="1" operator="lessThan">
      <formula>$H$3</formula>
    </cfRule>
    <cfRule type="cellIs" dxfId="328" priority="109" stopIfTrue="1" operator="equal">
      <formula>$H$3</formula>
    </cfRule>
  </conditionalFormatting>
  <conditionalFormatting sqref="F60:F63">
    <cfRule type="cellIs" dxfId="327" priority="119" stopIfTrue="1" operator="equal">
      <formula>$H$3</formula>
    </cfRule>
  </conditionalFormatting>
  <conditionalFormatting sqref="F62:F68">
    <cfRule type="cellIs" dxfId="326" priority="102" stopIfTrue="1" operator="lessThan">
      <formula>$H$3</formula>
    </cfRule>
  </conditionalFormatting>
  <conditionalFormatting sqref="F64:F72">
    <cfRule type="cellIs" dxfId="325" priority="64" stopIfTrue="1" operator="equal">
      <formula>$H$3</formula>
    </cfRule>
  </conditionalFormatting>
  <conditionalFormatting sqref="F60:G60 F69:G69">
    <cfRule type="expression" dxfId="324" priority="83729">
      <formula>AND($F244&lt;$H$3,$F244&lt;&gt;"")</formula>
    </cfRule>
    <cfRule type="expression" dxfId="323" priority="83730">
      <formula>AND($F244=$H$3,$F244&lt;&gt;"")</formula>
    </cfRule>
  </conditionalFormatting>
  <conditionalFormatting sqref="G5:G6 C8:C33">
    <cfRule type="expression" dxfId="322" priority="1357" stopIfTrue="1">
      <formula>$F5=$H$3</formula>
    </cfRule>
    <cfRule type="expression" dxfId="321" priority="1358" stopIfTrue="1">
      <formula>$B5=$H$3</formula>
    </cfRule>
  </conditionalFormatting>
  <conditionalFormatting sqref="G5:G6">
    <cfRule type="expression" dxfId="320" priority="1351" stopIfTrue="1">
      <formula>F5&lt;$H$3</formula>
    </cfRule>
  </conditionalFormatting>
  <conditionalFormatting sqref="G8:G35 E8:E38">
    <cfRule type="expression" dxfId="319" priority="451" stopIfTrue="1">
      <formula>D8&lt;$H$3</formula>
    </cfRule>
    <cfRule type="expression" dxfId="318" priority="452" stopIfTrue="1">
      <formula>$F8=$H$3</formula>
    </cfRule>
  </conditionalFormatting>
  <conditionalFormatting sqref="G29:G35 E29:E38">
    <cfRule type="expression" dxfId="317" priority="449" stopIfTrue="1">
      <formula>$F29=$H$3</formula>
    </cfRule>
    <cfRule type="expression" dxfId="316" priority="450" stopIfTrue="1">
      <formula>$B29=$H$3</formula>
    </cfRule>
  </conditionalFormatting>
  <conditionalFormatting sqref="G29:G35">
    <cfRule type="expression" dxfId="315" priority="448" stopIfTrue="1">
      <formula>F29&lt;$H$3</formula>
    </cfRule>
  </conditionalFormatting>
  <conditionalFormatting sqref="G36:G38">
    <cfRule type="expression" dxfId="314" priority="499" stopIfTrue="1">
      <formula>F36&lt;$H$3</formula>
    </cfRule>
    <cfRule type="expression" dxfId="313" priority="500" stopIfTrue="1">
      <formula>$F36=$H$3</formula>
    </cfRule>
    <cfRule type="expression" dxfId="312" priority="501" stopIfTrue="1">
      <formula>$B36=$H$3</formula>
    </cfRule>
  </conditionalFormatting>
  <conditionalFormatting sqref="G40">
    <cfRule type="expression" dxfId="311" priority="359" stopIfTrue="1">
      <formula>$F40=$H$3</formula>
    </cfRule>
    <cfRule type="expression" dxfId="310" priority="360" stopIfTrue="1">
      <formula>$B40=$H$3</formula>
    </cfRule>
  </conditionalFormatting>
  <conditionalFormatting sqref="G40:G43">
    <cfRule type="expression" dxfId="309" priority="344" stopIfTrue="1">
      <formula>F40&lt;$H$3</formula>
    </cfRule>
  </conditionalFormatting>
  <conditionalFormatting sqref="G41:G43">
    <cfRule type="expression" dxfId="308" priority="334" stopIfTrue="1">
      <formula>$F41=$H$3</formula>
    </cfRule>
  </conditionalFormatting>
  <conditionalFormatting sqref="G44:G45">
    <cfRule type="expression" dxfId="307" priority="301" stopIfTrue="1">
      <formula>$F44=$H$3</formula>
    </cfRule>
    <cfRule type="expression" dxfId="306" priority="321" stopIfTrue="1">
      <formula>F44&lt;$H$3</formula>
    </cfRule>
  </conditionalFormatting>
  <conditionalFormatting sqref="G48:G50">
    <cfRule type="expression" dxfId="305" priority="287" stopIfTrue="1">
      <formula>F48&lt;$H$3</formula>
    </cfRule>
    <cfRule type="expression" dxfId="304" priority="290" stopIfTrue="1">
      <formula>$F48=$H$3</formula>
    </cfRule>
  </conditionalFormatting>
  <conditionalFormatting sqref="G51:G54 C13:C19">
    <cfRule type="expression" dxfId="303" priority="879" stopIfTrue="1">
      <formula>$F13=$H$3</formula>
    </cfRule>
  </conditionalFormatting>
  <conditionalFormatting sqref="G51:G54">
    <cfRule type="expression" dxfId="302" priority="387" stopIfTrue="1">
      <formula>F51&lt;$H$3</formula>
    </cfRule>
    <cfRule type="expression" dxfId="301" priority="407" stopIfTrue="1">
      <formula>$B51=$H$3</formula>
    </cfRule>
  </conditionalFormatting>
  <conditionalFormatting sqref="G56:G57">
    <cfRule type="expression" dxfId="300" priority="110" stopIfTrue="1">
      <formula>F56&lt;$H$3</formula>
    </cfRule>
    <cfRule type="expression" dxfId="299" priority="111" stopIfTrue="1">
      <formula>$B56=$H$3</formula>
    </cfRule>
    <cfRule type="expression" dxfId="298" priority="112" stopIfTrue="1">
      <formula>$F56=$H$3</formula>
    </cfRule>
    <cfRule type="expression" dxfId="297" priority="134" stopIfTrue="1">
      <formula>$B56=$H$3</formula>
    </cfRule>
  </conditionalFormatting>
  <conditionalFormatting sqref="G60 G69">
    <cfRule type="expression" dxfId="296" priority="83731" stopIfTrue="1">
      <formula>$F244=$H$3</formula>
    </cfRule>
  </conditionalFormatting>
  <conditionalFormatting sqref="G62:G63">
    <cfRule type="expression" dxfId="295" priority="122" stopIfTrue="1">
      <formula>F62&lt;$H$3</formula>
    </cfRule>
    <cfRule type="expression" dxfId="294" priority="124" stopIfTrue="1">
      <formula>$B62=$H$3</formula>
    </cfRule>
  </conditionalFormatting>
  <conditionalFormatting sqref="G62:G68">
    <cfRule type="expression" dxfId="293" priority="125" stopIfTrue="1">
      <formula>$F62=$H$3</formula>
    </cfRule>
  </conditionalFormatting>
  <conditionalFormatting sqref="G71:G72">
    <cfRule type="expression" dxfId="292" priority="67" stopIfTrue="1">
      <formula>F71&lt;$H$3</formula>
    </cfRule>
    <cfRule type="expression" dxfId="291" priority="69" stopIfTrue="1">
      <formula>$B71=$H$3</formula>
    </cfRule>
  </conditionalFormatting>
  <conditionalFormatting sqref="G71:G76">
    <cfRule type="expression" dxfId="290" priority="70" stopIfTrue="1">
      <formula>$F71=$H$3</formula>
    </cfRule>
  </conditionalFormatting>
  <pageMargins left="0.7" right="0.7" top="0.75" bottom="0.75" header="0.3" footer="0.3"/>
  <pageSetup paperSize="9" scale="60" orientation="landscape"/>
  <ignoredErrors>
    <ignoredError sqref="F66 B66 B52 F34:F36 D36:D37 F29 F27 D27 B24 D19:D20 F19:F21 D18:F18 B20 B16 F17 F14 F11:F12 D12 F74 D67 D73:D74 F7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86"/>
  <sheetViews>
    <sheetView workbookViewId="0">
      <selection activeCell="D94" sqref="D94"/>
    </sheetView>
  </sheetViews>
  <sheetFormatPr defaultColWidth="9" defaultRowHeight="15"/>
  <cols>
    <col min="1" max="1" width="18" customWidth="1"/>
    <col min="2" max="7" width="11.58203125" customWidth="1"/>
    <col min="8" max="8" width="62.9140625" customWidth="1"/>
    <col min="9" max="9" width="13.5" customWidth="1"/>
  </cols>
  <sheetData>
    <row r="1" spans="1:13" ht="77.5" customHeight="1">
      <c r="A1" s="25"/>
      <c r="B1" s="25"/>
      <c r="C1" s="96" t="s">
        <v>0</v>
      </c>
      <c r="D1" s="97"/>
      <c r="E1" s="97"/>
      <c r="F1" s="97"/>
      <c r="G1" s="97"/>
      <c r="H1" s="97"/>
      <c r="I1" s="97"/>
    </row>
    <row r="2" spans="1:13" ht="23.15" customHeight="1">
      <c r="A2" s="98" t="s">
        <v>1</v>
      </c>
      <c r="B2" s="98"/>
      <c r="C2" s="99" t="s">
        <v>2</v>
      </c>
      <c r="D2" s="99"/>
      <c r="E2" s="99"/>
      <c r="F2" s="99"/>
      <c r="G2" s="99"/>
      <c r="H2" s="99"/>
      <c r="I2" s="99"/>
    </row>
    <row r="3" spans="1:13" ht="25" customHeight="1">
      <c r="A3" s="100"/>
      <c r="B3" s="100"/>
      <c r="C3" s="100"/>
      <c r="D3" s="100"/>
      <c r="E3" s="100"/>
      <c r="F3" s="100"/>
      <c r="G3" s="100"/>
      <c r="H3" s="3">
        <v>46136</v>
      </c>
      <c r="I3" s="26"/>
    </row>
    <row r="4" spans="1:13" s="1" customFormat="1" ht="25.4" hidden="1" customHeight="1">
      <c r="A4" s="92" t="s">
        <v>239</v>
      </c>
      <c r="B4" s="93"/>
      <c r="C4" s="93"/>
      <c r="D4" s="93"/>
      <c r="E4" s="93"/>
      <c r="F4" s="93"/>
      <c r="G4" s="93"/>
      <c r="H4" s="93"/>
      <c r="I4" s="94"/>
    </row>
    <row r="5" spans="1:13" ht="24" hidden="1" customHeight="1">
      <c r="A5" s="27" t="s">
        <v>4</v>
      </c>
      <c r="B5" s="73" t="s">
        <v>5</v>
      </c>
      <c r="C5" s="74"/>
      <c r="D5" s="73" t="s">
        <v>6</v>
      </c>
      <c r="E5" s="74"/>
      <c r="F5" s="73" t="s">
        <v>7</v>
      </c>
      <c r="G5" s="74"/>
      <c r="H5" s="28" t="s">
        <v>8</v>
      </c>
      <c r="I5" s="28" t="s">
        <v>9</v>
      </c>
      <c r="M5" t="s">
        <v>10</v>
      </c>
    </row>
    <row r="6" spans="1:13" ht="24" hidden="1" customHeight="1">
      <c r="A6" s="29" t="s">
        <v>188</v>
      </c>
      <c r="B6" s="8">
        <v>45995</v>
      </c>
      <c r="C6" s="18">
        <v>0.75</v>
      </c>
      <c r="D6" s="8">
        <v>45995</v>
      </c>
      <c r="E6" s="18">
        <v>0.875</v>
      </c>
      <c r="F6" s="8">
        <v>45996</v>
      </c>
      <c r="G6" s="11">
        <v>0.3125</v>
      </c>
      <c r="H6" s="30" t="s">
        <v>231</v>
      </c>
      <c r="I6" s="31"/>
    </row>
    <row r="7" spans="1:13" ht="24" hidden="1" customHeight="1">
      <c r="A7" s="29" t="s">
        <v>189</v>
      </c>
      <c r="B7" s="8">
        <v>45996</v>
      </c>
      <c r="C7" s="18">
        <v>0.64583333333333304</v>
      </c>
      <c r="D7" s="8">
        <v>45996</v>
      </c>
      <c r="E7" s="18">
        <v>0.87083333333333302</v>
      </c>
      <c r="F7" s="8">
        <v>45997</v>
      </c>
      <c r="G7" s="11">
        <v>0.62916666666666698</v>
      </c>
      <c r="H7" s="30"/>
      <c r="I7" s="31"/>
    </row>
    <row r="8" spans="1:13" ht="24" hidden="1" customHeight="1">
      <c r="A8" s="29" t="s">
        <v>187</v>
      </c>
      <c r="B8" s="19"/>
      <c r="C8" s="32"/>
      <c r="D8" s="19"/>
      <c r="E8" s="32"/>
      <c r="F8" s="33"/>
      <c r="G8" s="32"/>
      <c r="H8" s="30" t="s">
        <v>129</v>
      </c>
      <c r="I8" s="31"/>
    </row>
    <row r="9" spans="1:13" ht="24" hidden="1" customHeight="1">
      <c r="A9" s="29" t="s">
        <v>240</v>
      </c>
      <c r="B9" s="8">
        <v>46000</v>
      </c>
      <c r="C9" s="34">
        <v>0.46250000000000002</v>
      </c>
      <c r="D9" s="8">
        <f>B9+6</f>
        <v>46006</v>
      </c>
      <c r="E9" s="34">
        <v>0.40416666666666701</v>
      </c>
      <c r="F9" s="8">
        <f>D9+2</f>
        <v>46008</v>
      </c>
      <c r="G9" s="11">
        <v>8.3333333333333301E-2</v>
      </c>
      <c r="H9" s="35" t="s">
        <v>192</v>
      </c>
      <c r="I9" s="31"/>
    </row>
    <row r="10" spans="1:13" ht="24" hidden="1" customHeight="1">
      <c r="A10" s="36" t="s">
        <v>196</v>
      </c>
      <c r="B10" s="8">
        <f>F9+2</f>
        <v>46010</v>
      </c>
      <c r="C10" s="34">
        <v>0.125</v>
      </c>
      <c r="D10" s="8">
        <f>B10+1</f>
        <v>46011</v>
      </c>
      <c r="E10" s="34">
        <v>0.58333333333333304</v>
      </c>
      <c r="F10" s="8">
        <f>D10+1</f>
        <v>46012</v>
      </c>
      <c r="G10" s="11">
        <v>0.47916666666666702</v>
      </c>
      <c r="H10" s="37" t="s">
        <v>14</v>
      </c>
      <c r="I10" s="31"/>
    </row>
    <row r="11" spans="1:13" ht="24" hidden="1" customHeight="1">
      <c r="A11" s="29" t="s">
        <v>195</v>
      </c>
      <c r="B11" s="8">
        <f>F10</f>
        <v>46012</v>
      </c>
      <c r="C11" s="34">
        <v>0.70833333333333304</v>
      </c>
      <c r="D11" s="8">
        <f>B11+1</f>
        <v>46013</v>
      </c>
      <c r="E11" s="11">
        <v>1.2500000000000001E-2</v>
      </c>
      <c r="F11" s="8">
        <f>D11</f>
        <v>46013</v>
      </c>
      <c r="G11" s="11">
        <v>0.20833333333333301</v>
      </c>
      <c r="H11" s="30" t="s">
        <v>241</v>
      </c>
      <c r="I11" s="31"/>
    </row>
    <row r="12" spans="1:13" ht="24" hidden="1" customHeight="1">
      <c r="A12" s="29" t="s">
        <v>193</v>
      </c>
      <c r="B12" s="19"/>
      <c r="C12" s="32"/>
      <c r="D12" s="19"/>
      <c r="E12" s="32"/>
      <c r="F12" s="33"/>
      <c r="G12" s="32"/>
      <c r="H12" s="30" t="s">
        <v>129</v>
      </c>
      <c r="I12" s="31"/>
    </row>
    <row r="13" spans="1:13" ht="24" hidden="1" customHeight="1">
      <c r="A13" s="29" t="s">
        <v>242</v>
      </c>
      <c r="B13" s="8">
        <f>F11+2</f>
        <v>46015</v>
      </c>
      <c r="C13" s="34">
        <v>0.74166666666666703</v>
      </c>
      <c r="D13" s="10">
        <f>B13+5</f>
        <v>46020</v>
      </c>
      <c r="E13" s="34">
        <v>0.58333333333333304</v>
      </c>
      <c r="F13" s="8">
        <f>D13+2</f>
        <v>46022</v>
      </c>
      <c r="G13" s="11">
        <v>0.76666666666666705</v>
      </c>
      <c r="H13" s="30" t="s">
        <v>243</v>
      </c>
      <c r="I13" s="31"/>
    </row>
    <row r="14" spans="1:13" ht="24" hidden="1" customHeight="1">
      <c r="A14" s="36" t="s">
        <v>199</v>
      </c>
      <c r="B14" s="8">
        <f>F13+3</f>
        <v>46025</v>
      </c>
      <c r="C14" s="11">
        <v>0.33333333333333298</v>
      </c>
      <c r="D14" s="8">
        <f>B14</f>
        <v>46025</v>
      </c>
      <c r="E14" s="11">
        <v>0.41666666666666702</v>
      </c>
      <c r="F14" s="8">
        <f>D14</f>
        <v>46025</v>
      </c>
      <c r="G14" s="11">
        <v>0.98680555555555605</v>
      </c>
      <c r="H14" s="30"/>
      <c r="I14" s="31"/>
    </row>
    <row r="15" spans="1:13" ht="24" hidden="1" customHeight="1">
      <c r="A15" s="29" t="s">
        <v>200</v>
      </c>
      <c r="B15" s="19"/>
      <c r="C15" s="32"/>
      <c r="D15" s="19"/>
      <c r="E15" s="32"/>
      <c r="F15" s="33"/>
      <c r="G15" s="32"/>
      <c r="H15" s="30" t="s">
        <v>244</v>
      </c>
      <c r="I15" s="31"/>
    </row>
    <row r="16" spans="1:13" ht="24" hidden="1" customHeight="1">
      <c r="A16" s="29" t="s">
        <v>202</v>
      </c>
      <c r="B16" s="8">
        <f>F14+2</f>
        <v>46027</v>
      </c>
      <c r="C16" s="34">
        <v>0.125</v>
      </c>
      <c r="D16" s="10">
        <f>B16</f>
        <v>46027</v>
      </c>
      <c r="E16" s="34">
        <v>0.51249999999999996</v>
      </c>
      <c r="F16" s="8">
        <f>D16+1</f>
        <v>46028</v>
      </c>
      <c r="G16" s="11">
        <v>4.1666666666666701E-3</v>
      </c>
      <c r="H16" s="30" t="s">
        <v>245</v>
      </c>
      <c r="I16" s="31"/>
    </row>
    <row r="17" spans="1:14" ht="24" hidden="1" customHeight="1">
      <c r="A17" s="29" t="s">
        <v>246</v>
      </c>
      <c r="B17" s="8">
        <f>F16+2</f>
        <v>46030</v>
      </c>
      <c r="C17" s="34">
        <v>0.54166666666666696</v>
      </c>
      <c r="D17" s="8">
        <f>B17+6</f>
        <v>46036</v>
      </c>
      <c r="E17" s="34">
        <v>0.12916666666666701</v>
      </c>
      <c r="F17" s="8">
        <f>D17+2</f>
        <v>46038</v>
      </c>
      <c r="G17" s="11">
        <v>0.24583333333333299</v>
      </c>
      <c r="H17" s="30" t="s">
        <v>247</v>
      </c>
      <c r="I17" s="31"/>
    </row>
    <row r="18" spans="1:14" s="1" customFormat="1" ht="24" hidden="1" customHeight="1">
      <c r="A18" s="95" t="s">
        <v>248</v>
      </c>
      <c r="B18" s="89"/>
      <c r="C18" s="89"/>
      <c r="D18" s="89"/>
      <c r="E18" s="89"/>
      <c r="F18" s="89"/>
      <c r="G18" s="89"/>
      <c r="H18" s="89"/>
      <c r="I18" s="89"/>
    </row>
    <row r="19" spans="1:14" s="1" customFormat="1" ht="24" hidden="1" customHeight="1">
      <c r="A19" s="6" t="s">
        <v>4</v>
      </c>
      <c r="B19" s="86" t="s">
        <v>5</v>
      </c>
      <c r="C19" s="87"/>
      <c r="D19" s="86" t="s">
        <v>6</v>
      </c>
      <c r="E19" s="87"/>
      <c r="F19" s="86" t="s">
        <v>7</v>
      </c>
      <c r="G19" s="87"/>
      <c r="H19" s="7" t="s">
        <v>8</v>
      </c>
      <c r="I19" s="7" t="s">
        <v>9</v>
      </c>
      <c r="N19" s="1" t="s">
        <v>30</v>
      </c>
    </row>
    <row r="20" spans="1:14" s="1" customFormat="1" ht="25" hidden="1" customHeight="1">
      <c r="A20" s="16" t="s">
        <v>249</v>
      </c>
      <c r="B20" s="19"/>
      <c r="C20" s="32"/>
      <c r="D20" s="19"/>
      <c r="E20" s="32"/>
      <c r="F20" s="33"/>
      <c r="G20" s="32"/>
      <c r="H20" s="12" t="s">
        <v>227</v>
      </c>
      <c r="I20" s="13"/>
    </row>
    <row r="21" spans="1:14" s="1" customFormat="1" ht="25" hidden="1" customHeight="1">
      <c r="A21" s="15" t="s">
        <v>250</v>
      </c>
      <c r="B21" s="17">
        <v>46032</v>
      </c>
      <c r="C21" s="22">
        <v>0.20833333333333301</v>
      </c>
      <c r="D21" s="17">
        <v>46032</v>
      </c>
      <c r="E21" s="22">
        <v>0.36666666666666697</v>
      </c>
      <c r="F21" s="17">
        <v>46033</v>
      </c>
      <c r="G21" s="22">
        <v>4.1666666666666701E-3</v>
      </c>
      <c r="H21" s="12" t="s">
        <v>251</v>
      </c>
      <c r="I21" s="13"/>
    </row>
    <row r="22" spans="1:14" s="1" customFormat="1" ht="25" hidden="1" customHeight="1">
      <c r="A22" s="15" t="s">
        <v>122</v>
      </c>
      <c r="B22" s="17">
        <v>46034</v>
      </c>
      <c r="C22" s="18">
        <v>0.20833333333333301</v>
      </c>
      <c r="D22" s="17">
        <v>46034</v>
      </c>
      <c r="E22" s="18">
        <v>0.25</v>
      </c>
      <c r="F22" s="17">
        <v>46034</v>
      </c>
      <c r="G22" s="22">
        <v>0.57499999999999996</v>
      </c>
      <c r="H22" s="12"/>
      <c r="I22" s="13"/>
    </row>
    <row r="23" spans="1:14" s="1" customFormat="1" ht="25" hidden="1" customHeight="1">
      <c r="A23" s="15" t="s">
        <v>123</v>
      </c>
      <c r="B23" s="17">
        <v>46036</v>
      </c>
      <c r="C23" s="22">
        <v>0.51666666666666705</v>
      </c>
      <c r="D23" s="17">
        <v>46042</v>
      </c>
      <c r="E23" s="22">
        <v>0.71666666666666701</v>
      </c>
      <c r="F23" s="17">
        <v>46044</v>
      </c>
      <c r="G23" s="22">
        <v>0.30416666666666697</v>
      </c>
      <c r="H23" s="30" t="s">
        <v>14</v>
      </c>
      <c r="I23" s="13"/>
    </row>
    <row r="24" spans="1:14" s="1" customFormat="1" ht="25" hidden="1" customHeight="1">
      <c r="A24" s="16" t="s">
        <v>252</v>
      </c>
      <c r="B24" s="17">
        <v>46047</v>
      </c>
      <c r="C24" s="22">
        <v>0.41666666666666702</v>
      </c>
      <c r="D24" s="17">
        <v>46047</v>
      </c>
      <c r="E24" s="22">
        <v>0.875</v>
      </c>
      <c r="F24" s="17">
        <v>46048</v>
      </c>
      <c r="G24" s="22">
        <v>0.375</v>
      </c>
      <c r="H24" s="12" t="s">
        <v>253</v>
      </c>
      <c r="I24" s="13"/>
    </row>
    <row r="25" spans="1:14" s="1" customFormat="1" ht="25" hidden="1" customHeight="1">
      <c r="A25" s="15" t="s">
        <v>254</v>
      </c>
      <c r="B25" s="17">
        <v>46049</v>
      </c>
      <c r="C25" s="24">
        <v>0</v>
      </c>
      <c r="D25" s="17">
        <v>46049</v>
      </c>
      <c r="E25" s="18">
        <v>0.45833333333333298</v>
      </c>
      <c r="F25" s="17">
        <v>46049</v>
      </c>
      <c r="G25" s="18">
        <v>0.83333333333333304</v>
      </c>
      <c r="H25" s="12"/>
      <c r="I25" s="13"/>
    </row>
    <row r="26" spans="1:14" ht="24" hidden="1" customHeight="1">
      <c r="A26" s="90" t="s">
        <v>255</v>
      </c>
      <c r="B26" s="91"/>
      <c r="C26" s="91"/>
      <c r="D26" s="91"/>
      <c r="E26" s="91"/>
      <c r="F26" s="91"/>
      <c r="G26" s="91"/>
      <c r="H26" s="91"/>
      <c r="I26" s="91"/>
    </row>
    <row r="27" spans="1:14" ht="24" hidden="1" customHeight="1">
      <c r="A27" s="27" t="s">
        <v>4</v>
      </c>
      <c r="B27" s="73" t="s">
        <v>5</v>
      </c>
      <c r="C27" s="74"/>
      <c r="D27" s="73" t="s">
        <v>6</v>
      </c>
      <c r="E27" s="74"/>
      <c r="F27" s="73" t="s">
        <v>7</v>
      </c>
      <c r="G27" s="74"/>
      <c r="H27" s="28" t="s">
        <v>8</v>
      </c>
      <c r="I27" s="28" t="s">
        <v>9</v>
      </c>
      <c r="N27" t="s">
        <v>30</v>
      </c>
    </row>
    <row r="28" spans="1:14" s="1" customFormat="1" ht="25.4" hidden="1" customHeight="1">
      <c r="A28" s="36" t="s">
        <v>256</v>
      </c>
      <c r="B28" s="10">
        <v>46025</v>
      </c>
      <c r="C28" s="34">
        <v>0.41666666666666702</v>
      </c>
      <c r="D28" s="10">
        <v>46025</v>
      </c>
      <c r="E28" s="34">
        <v>0.45833333333333298</v>
      </c>
      <c r="F28" s="8">
        <v>46026</v>
      </c>
      <c r="G28" s="11">
        <v>1.1111111111111099E-2</v>
      </c>
      <c r="H28" s="35" t="s">
        <v>257</v>
      </c>
      <c r="I28" s="13"/>
    </row>
    <row r="29" spans="1:14" s="1" customFormat="1" ht="25.4" hidden="1" customHeight="1">
      <c r="A29" s="29" t="s">
        <v>258</v>
      </c>
      <c r="B29" s="8">
        <v>46027</v>
      </c>
      <c r="C29" s="34">
        <v>0.375</v>
      </c>
      <c r="D29" s="8">
        <v>46028</v>
      </c>
      <c r="E29" s="11">
        <v>5.4166666666666703E-2</v>
      </c>
      <c r="F29" s="8">
        <f>D29</f>
        <v>46028</v>
      </c>
      <c r="G29" s="11">
        <v>0.49583333333333302</v>
      </c>
      <c r="H29" s="30" t="s">
        <v>14</v>
      </c>
      <c r="I29" s="13"/>
    </row>
    <row r="30" spans="1:14" s="1" customFormat="1" ht="25.4" hidden="1" customHeight="1">
      <c r="A30" s="29" t="s">
        <v>259</v>
      </c>
      <c r="B30" s="8">
        <f>F29</f>
        <v>46028</v>
      </c>
      <c r="C30" s="34">
        <v>0.77083333333333304</v>
      </c>
      <c r="D30" s="8">
        <f>B30</f>
        <v>46028</v>
      </c>
      <c r="E30" s="34">
        <v>0.9375</v>
      </c>
      <c r="F30" s="8">
        <f>D30+1</f>
        <v>46029</v>
      </c>
      <c r="G30" s="11">
        <v>0.25416666666666698</v>
      </c>
      <c r="H30" s="30" t="s">
        <v>14</v>
      </c>
      <c r="I30" s="13"/>
    </row>
    <row r="31" spans="1:14" ht="24" hidden="1" customHeight="1">
      <c r="A31" s="29" t="s">
        <v>260</v>
      </c>
      <c r="B31" s="19"/>
      <c r="C31" s="32"/>
      <c r="D31" s="19"/>
      <c r="E31" s="32"/>
      <c r="F31" s="33"/>
      <c r="G31" s="32"/>
      <c r="H31" s="30" t="s">
        <v>129</v>
      </c>
      <c r="I31" s="31"/>
    </row>
    <row r="32" spans="1:14" ht="24" hidden="1" customHeight="1">
      <c r="A32" s="29" t="s">
        <v>261</v>
      </c>
      <c r="B32" s="8">
        <f>F30+2</f>
        <v>46031</v>
      </c>
      <c r="C32" s="34">
        <v>0.297916666666667</v>
      </c>
      <c r="D32" s="8">
        <f>B32+2</f>
        <v>46033</v>
      </c>
      <c r="E32" s="34">
        <v>0.79583333333333295</v>
      </c>
      <c r="F32" s="8">
        <f>D32+2</f>
        <v>46035</v>
      </c>
      <c r="G32" s="11">
        <v>0.22916666666666699</v>
      </c>
      <c r="H32" s="30" t="s">
        <v>14</v>
      </c>
      <c r="I32" s="31"/>
    </row>
    <row r="33" spans="1:14" s="1" customFormat="1" ht="25.4" hidden="1" customHeight="1">
      <c r="A33" s="29" t="s">
        <v>249</v>
      </c>
      <c r="B33" s="8">
        <v>46037</v>
      </c>
      <c r="C33" s="11">
        <v>0.29166666666666702</v>
      </c>
      <c r="D33" s="8">
        <f>B33</f>
        <v>46037</v>
      </c>
      <c r="E33" s="11">
        <v>0.41666666666666702</v>
      </c>
      <c r="F33" s="8">
        <f>D33</f>
        <v>46037</v>
      </c>
      <c r="G33" s="11">
        <v>0.78333333333333299</v>
      </c>
      <c r="H33" s="30" t="s">
        <v>14</v>
      </c>
      <c r="I33" s="13"/>
    </row>
    <row r="34" spans="1:14" s="1" customFormat="1" ht="25.4" hidden="1" customHeight="1">
      <c r="A34" s="29" t="s">
        <v>250</v>
      </c>
      <c r="B34" s="8">
        <f>F33+1</f>
        <v>46038</v>
      </c>
      <c r="C34" s="11">
        <v>0</v>
      </c>
      <c r="D34" s="8">
        <f>B34</f>
        <v>46038</v>
      </c>
      <c r="E34" s="11">
        <v>0.5625</v>
      </c>
      <c r="F34" s="8">
        <f>D34</f>
        <v>46038</v>
      </c>
      <c r="G34" s="11">
        <v>0.9375</v>
      </c>
      <c r="H34" s="30" t="s">
        <v>14</v>
      </c>
      <c r="I34" s="13"/>
    </row>
    <row r="35" spans="1:14" ht="24" hidden="1" customHeight="1">
      <c r="A35" s="36" t="s">
        <v>122</v>
      </c>
      <c r="B35" s="8">
        <f>F34+2</f>
        <v>46040</v>
      </c>
      <c r="C35" s="11">
        <v>0</v>
      </c>
      <c r="D35" s="8">
        <f>B35</f>
        <v>46040</v>
      </c>
      <c r="E35" s="11">
        <v>0.133333333333333</v>
      </c>
      <c r="F35" s="8">
        <f>D35</f>
        <v>46040</v>
      </c>
      <c r="G35" s="11">
        <v>0.34791666666666698</v>
      </c>
      <c r="H35" s="30" t="s">
        <v>117</v>
      </c>
      <c r="I35" s="31"/>
    </row>
    <row r="36" spans="1:14" ht="24" hidden="1" customHeight="1">
      <c r="A36" s="29" t="s">
        <v>123</v>
      </c>
      <c r="B36" s="8">
        <f>F35+2</f>
        <v>46042</v>
      </c>
      <c r="C36" s="34">
        <v>0.56666666666666698</v>
      </c>
      <c r="D36" s="8">
        <f>B36+6</f>
        <v>46048</v>
      </c>
      <c r="E36" s="34">
        <v>0.179166666666667</v>
      </c>
      <c r="F36" s="8">
        <f>D36+1</f>
        <v>46049</v>
      </c>
      <c r="G36" s="11">
        <v>0.5</v>
      </c>
      <c r="H36" s="30" t="s">
        <v>14</v>
      </c>
      <c r="I36" s="31"/>
    </row>
    <row r="37" spans="1:14" s="1" customFormat="1" ht="25.4" hidden="1" customHeight="1">
      <c r="A37" s="29" t="s">
        <v>262</v>
      </c>
      <c r="B37" s="8">
        <f>F36+2</f>
        <v>46051</v>
      </c>
      <c r="C37" s="11">
        <v>0.41666666666666702</v>
      </c>
      <c r="D37" s="8">
        <f>B37</f>
        <v>46051</v>
      </c>
      <c r="E37" s="11">
        <v>0.54166666666666696</v>
      </c>
      <c r="F37" s="8">
        <f>D37+2</f>
        <v>46053</v>
      </c>
      <c r="G37" s="11">
        <v>0.86666666666666703</v>
      </c>
      <c r="H37" s="30" t="s">
        <v>201</v>
      </c>
      <c r="I37" s="13"/>
    </row>
    <row r="38" spans="1:14" s="1" customFormat="1" ht="25.4" hidden="1" customHeight="1">
      <c r="A38" s="29" t="s">
        <v>263</v>
      </c>
      <c r="B38" s="8">
        <f>F37+1</f>
        <v>46054</v>
      </c>
      <c r="C38" s="34">
        <v>3.8194444444444399E-2</v>
      </c>
      <c r="D38" s="8">
        <f>B38+3</f>
        <v>46057</v>
      </c>
      <c r="E38" s="11">
        <v>9.1666666666666702E-2</v>
      </c>
      <c r="F38" s="8">
        <f>D38</f>
        <v>46057</v>
      </c>
      <c r="G38" s="11">
        <v>0.70833333333333304</v>
      </c>
      <c r="H38" s="30" t="s">
        <v>14</v>
      </c>
      <c r="I38" s="13"/>
    </row>
    <row r="39" spans="1:14" s="1" customFormat="1" ht="25.4" hidden="1" customHeight="1">
      <c r="A39" s="29" t="s">
        <v>128</v>
      </c>
      <c r="B39" s="33"/>
      <c r="C39" s="38"/>
      <c r="D39" s="33"/>
      <c r="E39" s="38"/>
      <c r="F39" s="33"/>
      <c r="G39" s="38"/>
      <c r="H39" s="35" t="s">
        <v>129</v>
      </c>
      <c r="I39" s="13"/>
    </row>
    <row r="40" spans="1:14" ht="24" hidden="1" customHeight="1">
      <c r="A40" s="29" t="s">
        <v>130</v>
      </c>
      <c r="B40" s="8">
        <f>F38+2</f>
        <v>46059</v>
      </c>
      <c r="C40" s="34">
        <v>0.79166666666666696</v>
      </c>
      <c r="D40" s="8">
        <f>B40+2</f>
        <v>46061</v>
      </c>
      <c r="E40" s="34">
        <v>8.3333333333333297E-3</v>
      </c>
      <c r="F40" s="8">
        <f>D40</f>
        <v>46061</v>
      </c>
      <c r="G40" s="11">
        <v>0.97916666666666696</v>
      </c>
      <c r="H40" s="30"/>
      <c r="I40" s="31"/>
    </row>
    <row r="41" spans="1:14" ht="24" hidden="1" customHeight="1">
      <c r="A41" s="36" t="s">
        <v>135</v>
      </c>
      <c r="B41" s="10">
        <v>46064</v>
      </c>
      <c r="C41" s="34">
        <v>0.29166666666666702</v>
      </c>
      <c r="D41" s="10">
        <v>46065</v>
      </c>
      <c r="E41" s="34">
        <v>6.25E-2</v>
      </c>
      <c r="F41" s="8">
        <v>46065</v>
      </c>
      <c r="G41" s="11">
        <v>0.70416666666666705</v>
      </c>
      <c r="H41" s="35" t="s">
        <v>194</v>
      </c>
      <c r="I41" s="31"/>
    </row>
    <row r="42" spans="1:14" ht="24" hidden="1" customHeight="1">
      <c r="A42" s="29" t="s">
        <v>205</v>
      </c>
      <c r="B42" s="10">
        <v>46066</v>
      </c>
      <c r="C42" s="34">
        <v>0.5</v>
      </c>
      <c r="D42" s="8">
        <v>46069</v>
      </c>
      <c r="E42" s="34">
        <v>0.54166666666666696</v>
      </c>
      <c r="F42" s="8">
        <v>46070</v>
      </c>
      <c r="G42" s="11">
        <v>0.14583333333333301</v>
      </c>
      <c r="H42" s="35" t="s">
        <v>14</v>
      </c>
      <c r="I42" s="31"/>
    </row>
    <row r="43" spans="1:14" ht="24" hidden="1" customHeight="1">
      <c r="A43" s="29" t="s">
        <v>206</v>
      </c>
      <c r="B43" s="8">
        <v>46070</v>
      </c>
      <c r="C43" s="34">
        <v>0.41666666666666702</v>
      </c>
      <c r="D43" s="8">
        <v>46070</v>
      </c>
      <c r="E43" s="11">
        <v>0.938194444444444</v>
      </c>
      <c r="F43" s="8">
        <v>46071</v>
      </c>
      <c r="G43" s="11">
        <v>0.46458333333333302</v>
      </c>
      <c r="H43" s="35" t="s">
        <v>207</v>
      </c>
      <c r="I43" s="31"/>
    </row>
    <row r="44" spans="1:14" ht="24" hidden="1" customHeight="1">
      <c r="A44" s="29" t="s">
        <v>136</v>
      </c>
      <c r="B44" s="8">
        <v>46073</v>
      </c>
      <c r="C44" s="34">
        <v>0.54166666666666696</v>
      </c>
      <c r="D44" s="8">
        <v>46074</v>
      </c>
      <c r="E44" s="34">
        <v>8.3333333333333301E-2</v>
      </c>
      <c r="F44" s="8">
        <v>46075</v>
      </c>
      <c r="G44" s="11">
        <v>0.45</v>
      </c>
      <c r="H44" s="30" t="s">
        <v>14</v>
      </c>
      <c r="I44" s="31"/>
    </row>
    <row r="45" spans="1:14" ht="24" hidden="1" customHeight="1">
      <c r="A45" s="36" t="s">
        <v>264</v>
      </c>
      <c r="B45" s="8">
        <v>46078</v>
      </c>
      <c r="C45" s="34">
        <v>0.60416666666666696</v>
      </c>
      <c r="D45" s="8">
        <v>46078</v>
      </c>
      <c r="E45" s="34">
        <v>0.83333333333333304</v>
      </c>
      <c r="F45" s="8">
        <v>46079</v>
      </c>
      <c r="G45" s="11">
        <v>0.20833333333333301</v>
      </c>
      <c r="H45" s="30" t="s">
        <v>55</v>
      </c>
      <c r="I45" s="31"/>
    </row>
    <row r="46" spans="1:14" s="1" customFormat="1" ht="24" hidden="1" customHeight="1">
      <c r="A46" s="95" t="s">
        <v>265</v>
      </c>
      <c r="B46" s="89"/>
      <c r="C46" s="89"/>
      <c r="D46" s="89"/>
      <c r="E46" s="89"/>
      <c r="F46" s="89"/>
      <c r="G46" s="89"/>
      <c r="H46" s="89"/>
      <c r="I46" s="89"/>
    </row>
    <row r="47" spans="1:14" s="1" customFormat="1" ht="24" hidden="1" customHeight="1">
      <c r="A47" s="6" t="s">
        <v>4</v>
      </c>
      <c r="B47" s="86" t="s">
        <v>5</v>
      </c>
      <c r="C47" s="87"/>
      <c r="D47" s="86" t="s">
        <v>6</v>
      </c>
      <c r="E47" s="87"/>
      <c r="F47" s="86" t="s">
        <v>7</v>
      </c>
      <c r="G47" s="87"/>
      <c r="H47" s="7" t="s">
        <v>8</v>
      </c>
      <c r="I47" s="7" t="s">
        <v>9</v>
      </c>
      <c r="N47" s="1" t="s">
        <v>30</v>
      </c>
    </row>
    <row r="48" spans="1:14" s="1" customFormat="1" ht="25" hidden="1" customHeight="1">
      <c r="A48" s="16" t="s">
        <v>266</v>
      </c>
      <c r="B48" s="39">
        <v>46072</v>
      </c>
      <c r="C48" s="34">
        <v>0.875</v>
      </c>
      <c r="D48" s="17">
        <v>46073</v>
      </c>
      <c r="E48" s="11">
        <v>0.66666666666666696</v>
      </c>
      <c r="F48" s="17">
        <v>46074</v>
      </c>
      <c r="G48" s="11">
        <v>0.21666666666666701</v>
      </c>
      <c r="H48" s="12" t="s">
        <v>267</v>
      </c>
      <c r="I48" s="13"/>
    </row>
    <row r="49" spans="1:14" s="1" customFormat="1" ht="25" hidden="1" customHeight="1">
      <c r="A49" s="40" t="s">
        <v>268</v>
      </c>
      <c r="B49" s="39">
        <v>46075</v>
      </c>
      <c r="C49" s="34">
        <v>0.5</v>
      </c>
      <c r="D49" s="17">
        <v>46075</v>
      </c>
      <c r="E49" s="11">
        <v>0.89583333333333304</v>
      </c>
      <c r="F49" s="17">
        <v>46076</v>
      </c>
      <c r="G49" s="11">
        <v>0.60416666666666696</v>
      </c>
      <c r="H49" s="35" t="s">
        <v>216</v>
      </c>
      <c r="I49" s="13"/>
    </row>
    <row r="50" spans="1:14" s="1" customFormat="1" ht="25" hidden="1" customHeight="1">
      <c r="A50" s="40" t="s">
        <v>269</v>
      </c>
      <c r="B50" s="39">
        <f>F49</f>
        <v>46076</v>
      </c>
      <c r="C50" s="34">
        <v>0.91666666666666696</v>
      </c>
      <c r="D50" s="17">
        <f>B50+1</f>
        <v>46077</v>
      </c>
      <c r="E50" s="11">
        <v>4.5833333333333302E-2</v>
      </c>
      <c r="F50" s="17">
        <f>D50</f>
        <v>46077</v>
      </c>
      <c r="G50" s="11">
        <v>0.33333333333333298</v>
      </c>
      <c r="H50" s="35"/>
      <c r="I50" s="13"/>
    </row>
    <row r="51" spans="1:14" s="1" customFormat="1" ht="25" hidden="1" customHeight="1">
      <c r="A51" s="40" t="s">
        <v>270</v>
      </c>
      <c r="B51" s="21"/>
      <c r="C51" s="21"/>
      <c r="D51" s="21"/>
      <c r="E51" s="21"/>
      <c r="F51" s="21"/>
      <c r="G51" s="21"/>
      <c r="H51" s="35" t="s">
        <v>271</v>
      </c>
      <c r="I51" s="13"/>
    </row>
    <row r="52" spans="1:14" ht="24" hidden="1" customHeight="1">
      <c r="A52" s="29" t="s">
        <v>272</v>
      </c>
      <c r="B52" s="10">
        <f>F50+2</f>
        <v>46079</v>
      </c>
      <c r="C52" s="34">
        <v>4.1666666666666699E-2</v>
      </c>
      <c r="D52" s="8">
        <f>B52+3</f>
        <v>46082</v>
      </c>
      <c r="E52" s="34">
        <v>0.24583333333333299</v>
      </c>
      <c r="F52" s="8">
        <f>D52</f>
        <v>46082</v>
      </c>
      <c r="G52" s="11">
        <v>0.96250000000000002</v>
      </c>
      <c r="H52" s="30" t="s">
        <v>273</v>
      </c>
      <c r="I52" s="31"/>
    </row>
    <row r="53" spans="1:14" ht="24" hidden="1" customHeight="1">
      <c r="A53" s="36" t="s">
        <v>35</v>
      </c>
      <c r="B53" s="8">
        <f>F52+1</f>
        <v>46083</v>
      </c>
      <c r="C53" s="34">
        <v>8.3333333333333297E-3</v>
      </c>
      <c r="D53" s="8">
        <v>46084</v>
      </c>
      <c r="E53" s="34">
        <v>0.22083333333333299</v>
      </c>
      <c r="F53" s="8">
        <f>D53</f>
        <v>46084</v>
      </c>
      <c r="G53" s="11">
        <v>0.83958333333333302</v>
      </c>
      <c r="H53" s="30" t="s">
        <v>274</v>
      </c>
      <c r="I53" s="31"/>
    </row>
    <row r="54" spans="1:14" ht="24" hidden="1" customHeight="1">
      <c r="A54" s="36" t="s">
        <v>214</v>
      </c>
      <c r="B54" s="8">
        <f>F53+2</f>
        <v>46086</v>
      </c>
      <c r="C54" s="34">
        <v>0.83333333333333304</v>
      </c>
      <c r="D54" s="8">
        <f>B54</f>
        <v>46086</v>
      </c>
      <c r="E54" s="34">
        <v>0.95833333333333304</v>
      </c>
      <c r="F54" s="8">
        <f>D54+1</f>
        <v>46087</v>
      </c>
      <c r="G54" s="11">
        <v>0.25347222222222199</v>
      </c>
      <c r="H54" s="35" t="s">
        <v>14</v>
      </c>
      <c r="I54" s="31"/>
    </row>
    <row r="55" spans="1:14" ht="24" hidden="1" customHeight="1">
      <c r="A55" s="29" t="s">
        <v>215</v>
      </c>
      <c r="B55" s="8">
        <f>F54</f>
        <v>46087</v>
      </c>
      <c r="C55" s="11">
        <v>0.47916666666666702</v>
      </c>
      <c r="D55" s="8">
        <f>B55</f>
        <v>46087</v>
      </c>
      <c r="E55" s="11">
        <v>0.60416666666666696</v>
      </c>
      <c r="F55" s="8">
        <f>D55</f>
        <v>46087</v>
      </c>
      <c r="G55" s="11">
        <v>0.83958333333333302</v>
      </c>
      <c r="H55" s="35"/>
      <c r="I55" s="31"/>
    </row>
    <row r="56" spans="1:14" ht="24" hidden="1" customHeight="1">
      <c r="A56" s="29" t="s">
        <v>139</v>
      </c>
      <c r="B56" s="8">
        <f>F54+1</f>
        <v>46088</v>
      </c>
      <c r="C56" s="34">
        <v>0.97916666666666696</v>
      </c>
      <c r="D56" s="10">
        <f>B56+1</f>
        <v>46089</v>
      </c>
      <c r="E56" s="34">
        <v>2.0833333333333301E-2</v>
      </c>
      <c r="F56" s="8">
        <f>D56</f>
        <v>46089</v>
      </c>
      <c r="G56" s="11">
        <v>0.39374999999999999</v>
      </c>
      <c r="H56" s="30"/>
      <c r="I56" s="31"/>
    </row>
    <row r="57" spans="1:14" ht="24" hidden="1" customHeight="1">
      <c r="A57" s="29" t="s">
        <v>140</v>
      </c>
      <c r="B57" s="8">
        <f>F56+2</f>
        <v>46091</v>
      </c>
      <c r="C57" s="34">
        <v>0.61666666666666703</v>
      </c>
      <c r="D57" s="10">
        <f>B57+3</f>
        <v>46094</v>
      </c>
      <c r="E57" s="34">
        <v>0.54166666666666696</v>
      </c>
      <c r="F57" s="8">
        <v>46095</v>
      </c>
      <c r="G57" s="11">
        <v>0.66666666666666696</v>
      </c>
      <c r="H57" s="35" t="s">
        <v>14</v>
      </c>
      <c r="I57" s="31"/>
    </row>
    <row r="58" spans="1:14" ht="24" hidden="1" customHeight="1">
      <c r="A58" s="36" t="s">
        <v>56</v>
      </c>
      <c r="B58" s="8">
        <f>F57+3</f>
        <v>46098</v>
      </c>
      <c r="C58" s="34">
        <v>0.66666666666666696</v>
      </c>
      <c r="D58" s="8">
        <f>B58+1</f>
        <v>46099</v>
      </c>
      <c r="E58" s="11">
        <v>8.3333333333333301E-2</v>
      </c>
      <c r="F58" s="8">
        <f>D58</f>
        <v>46099</v>
      </c>
      <c r="G58" s="11">
        <v>0.64583333333333304</v>
      </c>
      <c r="H58" s="30" t="s">
        <v>253</v>
      </c>
      <c r="I58" s="31"/>
    </row>
    <row r="59" spans="1:14" s="1" customFormat="1" ht="24" hidden="1" customHeight="1">
      <c r="A59" s="95" t="s">
        <v>275</v>
      </c>
      <c r="B59" s="89"/>
      <c r="C59" s="89"/>
      <c r="D59" s="89"/>
      <c r="E59" s="89"/>
      <c r="F59" s="89"/>
      <c r="G59" s="89"/>
      <c r="H59" s="89"/>
      <c r="I59" s="89"/>
    </row>
    <row r="60" spans="1:14" s="1" customFormat="1" ht="24" hidden="1" customHeight="1">
      <c r="A60" s="6" t="s">
        <v>4</v>
      </c>
      <c r="B60" s="86" t="s">
        <v>5</v>
      </c>
      <c r="C60" s="87"/>
      <c r="D60" s="86" t="s">
        <v>6</v>
      </c>
      <c r="E60" s="87"/>
      <c r="F60" s="86" t="s">
        <v>7</v>
      </c>
      <c r="G60" s="87"/>
      <c r="H60" s="7" t="s">
        <v>8</v>
      </c>
      <c r="I60" s="7" t="s">
        <v>9</v>
      </c>
      <c r="N60" s="1" t="s">
        <v>30</v>
      </c>
    </row>
    <row r="61" spans="1:14" s="1" customFormat="1" ht="25.5" hidden="1" customHeight="1">
      <c r="A61" s="41" t="s">
        <v>276</v>
      </c>
      <c r="B61" s="33"/>
      <c r="C61" s="38"/>
      <c r="D61" s="33"/>
      <c r="E61" s="38"/>
      <c r="F61" s="33"/>
      <c r="G61" s="38"/>
      <c r="H61" s="35" t="s">
        <v>244</v>
      </c>
      <c r="I61" s="13"/>
    </row>
    <row r="62" spans="1:14" s="1" customFormat="1" ht="24.5" hidden="1" customHeight="1">
      <c r="A62" s="41" t="s">
        <v>277</v>
      </c>
      <c r="B62" s="8">
        <v>46098</v>
      </c>
      <c r="C62" s="22">
        <v>0.83333333333333304</v>
      </c>
      <c r="D62" s="8">
        <f>B62</f>
        <v>46098</v>
      </c>
      <c r="E62" s="18">
        <v>0.875</v>
      </c>
      <c r="F62" s="8">
        <f>D62+1</f>
        <v>46099</v>
      </c>
      <c r="G62" s="18">
        <v>0.16666666666666699</v>
      </c>
      <c r="H62" s="35" t="s">
        <v>278</v>
      </c>
      <c r="I62" s="13"/>
    </row>
    <row r="63" spans="1:14" s="1" customFormat="1" ht="24.5" hidden="1" customHeight="1">
      <c r="A63" s="41" t="s">
        <v>279</v>
      </c>
      <c r="B63" s="8">
        <f>F62+1</f>
        <v>46100</v>
      </c>
      <c r="C63" s="22">
        <v>0.375</v>
      </c>
      <c r="D63" s="8">
        <f>B63</f>
        <v>46100</v>
      </c>
      <c r="E63" s="18">
        <v>0.91666666666666696</v>
      </c>
      <c r="F63" s="8">
        <f>D63+1</f>
        <v>46101</v>
      </c>
      <c r="G63" s="18">
        <v>0.17499999999999999</v>
      </c>
      <c r="H63" s="35"/>
      <c r="I63" s="13"/>
    </row>
    <row r="64" spans="1:14" s="1" customFormat="1" ht="24.5" hidden="1" customHeight="1">
      <c r="A64" s="41" t="s">
        <v>280</v>
      </c>
      <c r="B64" s="8">
        <f>F63+2</f>
        <v>46103</v>
      </c>
      <c r="C64" s="22">
        <v>0.33333333333333298</v>
      </c>
      <c r="D64" s="8">
        <f>B64</f>
        <v>46103</v>
      </c>
      <c r="E64" s="18">
        <v>0.82916666666666705</v>
      </c>
      <c r="F64" s="8">
        <f>D64+2</f>
        <v>46105</v>
      </c>
      <c r="G64" s="18">
        <v>8.3333333333333297E-3</v>
      </c>
      <c r="H64" s="30"/>
      <c r="I64" s="13"/>
    </row>
    <row r="65" spans="1:13" s="1" customFormat="1" ht="24.5" hidden="1" customHeight="1">
      <c r="A65" s="41" t="s">
        <v>223</v>
      </c>
      <c r="B65" s="8">
        <f>F64+1</f>
        <v>46106</v>
      </c>
      <c r="C65" s="22">
        <v>0.875</v>
      </c>
      <c r="D65" s="8">
        <f>B65+1</f>
        <v>46107</v>
      </c>
      <c r="E65" s="18">
        <v>0</v>
      </c>
      <c r="F65" s="8">
        <f>D65</f>
        <v>46107</v>
      </c>
      <c r="G65" s="18">
        <v>0.27083333333333298</v>
      </c>
      <c r="H65" s="35"/>
      <c r="I65" s="13"/>
    </row>
    <row r="66" spans="1:13" s="1" customFormat="1" ht="24.5" hidden="1" customHeight="1">
      <c r="A66" s="41" t="s">
        <v>224</v>
      </c>
      <c r="B66" s="8">
        <f>F65</f>
        <v>46107</v>
      </c>
      <c r="C66" s="22">
        <v>0.54166666666666696</v>
      </c>
      <c r="D66" s="8">
        <f>B66</f>
        <v>46107</v>
      </c>
      <c r="E66" s="18">
        <v>0.66666666666666696</v>
      </c>
      <c r="F66" s="8">
        <f>D66+1</f>
        <v>46108</v>
      </c>
      <c r="G66" s="18">
        <v>3.7499999999999999E-2</v>
      </c>
      <c r="H66" s="35"/>
      <c r="I66" s="13"/>
    </row>
    <row r="67" spans="1:13" s="1" customFormat="1" ht="24.5" hidden="1" customHeight="1">
      <c r="A67" s="41" t="s">
        <v>222</v>
      </c>
      <c r="B67" s="8">
        <f>F66+1</f>
        <v>46109</v>
      </c>
      <c r="C67" s="22">
        <v>0.1875</v>
      </c>
      <c r="D67" s="8">
        <f>B67</f>
        <v>46109</v>
      </c>
      <c r="E67" s="18">
        <v>0.95833333333333304</v>
      </c>
      <c r="F67" s="8">
        <f>D67+1</f>
        <v>46110</v>
      </c>
      <c r="G67" s="18">
        <v>0.38750000000000001</v>
      </c>
      <c r="H67" s="30" t="s">
        <v>281</v>
      </c>
      <c r="I67" s="13"/>
    </row>
    <row r="68" spans="1:13" s="1" customFormat="1" ht="24.5" hidden="1" customHeight="1">
      <c r="A68" s="41" t="s">
        <v>282</v>
      </c>
      <c r="B68" s="8">
        <f>F67+2</f>
        <v>46112</v>
      </c>
      <c r="C68" s="18">
        <v>0.58333333333333304</v>
      </c>
      <c r="D68" s="8">
        <f>B68</f>
        <v>46112</v>
      </c>
      <c r="E68" s="18">
        <v>0.86250000000000004</v>
      </c>
      <c r="F68" s="8">
        <f>D68+1</f>
        <v>46113</v>
      </c>
      <c r="G68" s="18">
        <v>0.75</v>
      </c>
      <c r="H68" s="35"/>
      <c r="I68" s="13"/>
    </row>
    <row r="69" spans="1:13" s="1" customFormat="1" ht="24.5" hidden="1" customHeight="1">
      <c r="A69" s="42" t="s">
        <v>283</v>
      </c>
      <c r="B69" s="8">
        <f>F68+2</f>
        <v>46115</v>
      </c>
      <c r="C69" s="18">
        <v>0.60416666666666696</v>
      </c>
      <c r="D69" s="8">
        <v>46116</v>
      </c>
      <c r="E69" s="18">
        <v>0.67500000000000004</v>
      </c>
      <c r="F69" s="8">
        <v>46117</v>
      </c>
      <c r="G69" s="22">
        <v>0.116666666666667</v>
      </c>
      <c r="H69" s="35" t="s">
        <v>284</v>
      </c>
      <c r="I69" s="13"/>
    </row>
    <row r="70" spans="1:13" s="1" customFormat="1" ht="24.5" hidden="1" customHeight="1">
      <c r="A70" s="41" t="s">
        <v>285</v>
      </c>
      <c r="B70" s="8">
        <v>46117</v>
      </c>
      <c r="C70" s="18">
        <v>0.375</v>
      </c>
      <c r="D70" s="8">
        <v>46117</v>
      </c>
      <c r="E70" s="18">
        <v>0.5</v>
      </c>
      <c r="F70" s="8">
        <v>46117</v>
      </c>
      <c r="G70" s="22">
        <v>0.94583333333333297</v>
      </c>
      <c r="H70" s="35"/>
      <c r="I70" s="13"/>
    </row>
    <row r="71" spans="1:13" s="1" customFormat="1" ht="25.4" customHeight="1">
      <c r="A71" s="92" t="s">
        <v>351</v>
      </c>
      <c r="B71" s="93"/>
      <c r="C71" s="93"/>
      <c r="D71" s="93"/>
      <c r="E71" s="93"/>
      <c r="F71" s="93"/>
      <c r="G71" s="93"/>
      <c r="H71" s="93"/>
      <c r="I71" s="94"/>
    </row>
    <row r="72" spans="1:13" ht="24" customHeight="1">
      <c r="A72" s="27" t="s">
        <v>4</v>
      </c>
      <c r="B72" s="73" t="s">
        <v>5</v>
      </c>
      <c r="C72" s="74"/>
      <c r="D72" s="73" t="s">
        <v>6</v>
      </c>
      <c r="E72" s="74"/>
      <c r="F72" s="73" t="s">
        <v>7</v>
      </c>
      <c r="G72" s="74"/>
      <c r="H72" s="28" t="s">
        <v>8</v>
      </c>
      <c r="I72" s="28" t="s">
        <v>9</v>
      </c>
      <c r="M72" t="s">
        <v>10</v>
      </c>
    </row>
    <row r="73" spans="1:13" s="1" customFormat="1" ht="24.5" customHeight="1">
      <c r="A73" s="41" t="s">
        <v>230</v>
      </c>
      <c r="B73" s="19"/>
      <c r="C73" s="19"/>
      <c r="D73" s="19"/>
      <c r="E73" s="19"/>
      <c r="F73" s="19"/>
      <c r="G73" s="19"/>
      <c r="H73" s="35" t="s">
        <v>227</v>
      </c>
      <c r="I73" s="13"/>
    </row>
    <row r="74" spans="1:13" s="1" customFormat="1" ht="24.5" customHeight="1">
      <c r="A74" s="41" t="s">
        <v>232</v>
      </c>
      <c r="B74" s="39">
        <v>46136</v>
      </c>
      <c r="C74" s="9">
        <v>0.91666666666666663</v>
      </c>
      <c r="D74" s="17">
        <v>46137</v>
      </c>
      <c r="E74" s="18">
        <v>4.1666666666666664E-2</v>
      </c>
      <c r="F74" s="17">
        <v>46137</v>
      </c>
      <c r="G74" s="18">
        <v>0.58333333333333337</v>
      </c>
      <c r="H74" s="35" t="s">
        <v>296</v>
      </c>
      <c r="I74" s="13"/>
    </row>
    <row r="75" spans="1:13" s="1" customFormat="1" ht="24.5" customHeight="1">
      <c r="A75" s="41" t="s">
        <v>234</v>
      </c>
      <c r="B75" s="17">
        <f>F74+1</f>
        <v>46138</v>
      </c>
      <c r="C75" s="18">
        <v>0.83333333333333337</v>
      </c>
      <c r="D75" s="17">
        <f>B75</f>
        <v>46138</v>
      </c>
      <c r="E75" s="18">
        <v>0.875</v>
      </c>
      <c r="F75" s="17">
        <f>D75+1</f>
        <v>46139</v>
      </c>
      <c r="G75" s="18">
        <v>0.20833333333333334</v>
      </c>
      <c r="H75" s="35"/>
      <c r="I75" s="13"/>
    </row>
    <row r="76" spans="1:13" s="1" customFormat="1" ht="24.5" customHeight="1">
      <c r="A76" s="41" t="s">
        <v>236</v>
      </c>
      <c r="B76" s="17">
        <f>F75+2</f>
        <v>46141</v>
      </c>
      <c r="C76" s="18">
        <v>0.70833333333333337</v>
      </c>
      <c r="D76" s="17">
        <f>B76+1</f>
        <v>46142</v>
      </c>
      <c r="E76" s="18">
        <v>0</v>
      </c>
      <c r="F76" s="17">
        <f>D76+1</f>
        <v>46143</v>
      </c>
      <c r="G76" s="18">
        <v>0</v>
      </c>
      <c r="H76" s="35"/>
      <c r="I76" s="13"/>
    </row>
    <row r="77" spans="1:13" s="1" customFormat="1" ht="24.5" customHeight="1">
      <c r="A77" s="42" t="s">
        <v>316</v>
      </c>
      <c r="B77" s="17">
        <f>F76+2</f>
        <v>46145</v>
      </c>
      <c r="C77" s="18">
        <v>0.5</v>
      </c>
      <c r="D77" s="17">
        <f>B77</f>
        <v>46145</v>
      </c>
      <c r="E77" s="18">
        <v>0.54166666666666663</v>
      </c>
      <c r="F77" s="17">
        <f>D77</f>
        <v>46145</v>
      </c>
      <c r="G77" s="18">
        <v>0.875</v>
      </c>
      <c r="H77" s="35" t="s">
        <v>341</v>
      </c>
      <c r="I77" s="13"/>
    </row>
    <row r="78" spans="1:13" s="1" customFormat="1" ht="24.5" customHeight="1">
      <c r="A78" s="41" t="s">
        <v>328</v>
      </c>
      <c r="B78" s="17">
        <f>F77+2</f>
        <v>46147</v>
      </c>
      <c r="C78" s="18">
        <v>0.125</v>
      </c>
      <c r="D78" s="17">
        <f>B78</f>
        <v>46147</v>
      </c>
      <c r="E78" s="18">
        <v>0.25</v>
      </c>
      <c r="F78" s="17">
        <f>D78</f>
        <v>46147</v>
      </c>
      <c r="G78" s="18">
        <v>0.58333333333333337</v>
      </c>
      <c r="H78" s="35"/>
      <c r="I78" s="13"/>
    </row>
    <row r="79" spans="1:13" s="1" customFormat="1" ht="24.5" customHeight="1">
      <c r="A79" s="41" t="s">
        <v>315</v>
      </c>
      <c r="B79" s="17">
        <f>F78</f>
        <v>46147</v>
      </c>
      <c r="C79" s="18">
        <v>0.83333333333333337</v>
      </c>
      <c r="D79" s="17">
        <f>B79</f>
        <v>46147</v>
      </c>
      <c r="E79" s="18">
        <v>0.95833333333333337</v>
      </c>
      <c r="F79" s="17">
        <f>D79+1</f>
        <v>46148</v>
      </c>
      <c r="G79" s="18">
        <v>0.33333333333333331</v>
      </c>
      <c r="H79" s="35"/>
      <c r="I79" s="13"/>
    </row>
    <row r="80" spans="1:13" s="1" customFormat="1" ht="24" customHeight="1">
      <c r="A80" s="89" t="s">
        <v>333</v>
      </c>
      <c r="B80" s="89"/>
      <c r="C80" s="89"/>
      <c r="D80" s="89"/>
      <c r="E80" s="89"/>
      <c r="F80" s="89"/>
      <c r="G80" s="89"/>
      <c r="H80" s="89"/>
      <c r="I80" s="89"/>
    </row>
    <row r="81" spans="1:14" s="1" customFormat="1" ht="24" customHeight="1">
      <c r="A81" s="6" t="s">
        <v>4</v>
      </c>
      <c r="B81" s="86" t="s">
        <v>5</v>
      </c>
      <c r="C81" s="87"/>
      <c r="D81" s="86" t="s">
        <v>6</v>
      </c>
      <c r="E81" s="87"/>
      <c r="F81" s="86" t="s">
        <v>7</v>
      </c>
      <c r="G81" s="87"/>
      <c r="H81" s="7" t="s">
        <v>8</v>
      </c>
      <c r="I81" s="7" t="s">
        <v>9</v>
      </c>
      <c r="N81" s="1" t="s">
        <v>30</v>
      </c>
    </row>
    <row r="82" spans="1:14" s="1" customFormat="1" ht="24.5" customHeight="1">
      <c r="A82" s="41" t="s">
        <v>329</v>
      </c>
      <c r="B82" s="17">
        <v>46149</v>
      </c>
      <c r="C82" s="18">
        <v>6.9444444444444447E-4</v>
      </c>
      <c r="D82" s="17">
        <f>B82</f>
        <v>46149</v>
      </c>
      <c r="E82" s="18">
        <v>0.25</v>
      </c>
      <c r="F82" s="17">
        <f>D82</f>
        <v>46149</v>
      </c>
      <c r="G82" s="18">
        <v>0.66666666666666663</v>
      </c>
      <c r="H82" s="35" t="s">
        <v>334</v>
      </c>
      <c r="I82" s="13"/>
    </row>
    <row r="83" spans="1:14" s="1" customFormat="1" ht="24.5" customHeight="1">
      <c r="A83" s="41" t="s">
        <v>330</v>
      </c>
      <c r="B83" s="17">
        <f>F82</f>
        <v>46149</v>
      </c>
      <c r="C83" s="18">
        <v>0.91666666666666663</v>
      </c>
      <c r="D83" s="17">
        <f>B83+1</f>
        <v>46150</v>
      </c>
      <c r="E83" s="18">
        <v>4.1666666666666664E-2</v>
      </c>
      <c r="F83" s="17">
        <f>D83</f>
        <v>46150</v>
      </c>
      <c r="G83" s="18">
        <v>0.41666666666666669</v>
      </c>
      <c r="H83" s="35"/>
      <c r="I83" s="13"/>
    </row>
    <row r="84" spans="1:14" s="1" customFormat="1" ht="24.5" customHeight="1">
      <c r="A84" s="41" t="s">
        <v>331</v>
      </c>
      <c r="B84" s="19"/>
      <c r="C84" s="19"/>
      <c r="D84" s="19"/>
      <c r="E84" s="19"/>
      <c r="F84" s="19"/>
      <c r="G84" s="19"/>
      <c r="H84" s="35" t="s">
        <v>348</v>
      </c>
      <c r="I84" s="13"/>
    </row>
    <row r="85" spans="1:14" s="1" customFormat="1" ht="24.5" customHeight="1">
      <c r="A85" s="41" t="s">
        <v>332</v>
      </c>
      <c r="B85" s="17">
        <f>F83+2</f>
        <v>46152</v>
      </c>
      <c r="C85" s="18">
        <v>0.41666666666666669</v>
      </c>
      <c r="D85" s="17">
        <f>B85+1</f>
        <v>46153</v>
      </c>
      <c r="E85" s="18">
        <v>0</v>
      </c>
      <c r="F85" s="17">
        <f>D85+1</f>
        <v>46154</v>
      </c>
      <c r="G85" s="18">
        <v>0</v>
      </c>
      <c r="H85" s="35"/>
      <c r="I85" s="13"/>
    </row>
    <row r="86" spans="1:14" s="1" customFormat="1" ht="24.5" customHeight="1">
      <c r="A86" s="41" t="s">
        <v>349</v>
      </c>
      <c r="B86" s="17">
        <f>F85+2</f>
        <v>46156</v>
      </c>
      <c r="C86" s="18">
        <v>0</v>
      </c>
      <c r="D86" s="17">
        <v>46157</v>
      </c>
      <c r="E86" s="18">
        <v>0</v>
      </c>
      <c r="F86" s="17">
        <f>D86</f>
        <v>46157</v>
      </c>
      <c r="G86" s="18">
        <v>0.41666666666666669</v>
      </c>
      <c r="H86" s="35"/>
      <c r="I86" s="13"/>
    </row>
  </sheetData>
  <mergeCells count="32">
    <mergeCell ref="C1:I1"/>
    <mergeCell ref="A2:B2"/>
    <mergeCell ref="C2:I2"/>
    <mergeCell ref="A3:G3"/>
    <mergeCell ref="A4:I4"/>
    <mergeCell ref="B5:C5"/>
    <mergeCell ref="D5:E5"/>
    <mergeCell ref="F5:G5"/>
    <mergeCell ref="A18:I18"/>
    <mergeCell ref="B19:C19"/>
    <mergeCell ref="D19:E19"/>
    <mergeCell ref="F19:G19"/>
    <mergeCell ref="A26:I26"/>
    <mergeCell ref="B27:C27"/>
    <mergeCell ref="D27:E27"/>
    <mergeCell ref="F27:G27"/>
    <mergeCell ref="A46:I46"/>
    <mergeCell ref="B47:C47"/>
    <mergeCell ref="D47:E47"/>
    <mergeCell ref="F47:G47"/>
    <mergeCell ref="A59:I59"/>
    <mergeCell ref="B60:C60"/>
    <mergeCell ref="D60:E60"/>
    <mergeCell ref="F60:G60"/>
    <mergeCell ref="A80:I80"/>
    <mergeCell ref="B81:C81"/>
    <mergeCell ref="D81:E81"/>
    <mergeCell ref="F81:G81"/>
    <mergeCell ref="A71:I71"/>
    <mergeCell ref="B72:C72"/>
    <mergeCell ref="D72:E72"/>
    <mergeCell ref="F72:G72"/>
  </mergeCells>
  <phoneticPr fontId="42" type="noConversion"/>
  <conditionalFormatting sqref="B5">
    <cfRule type="cellIs" dxfId="289" priority="895" stopIfTrue="1" operator="equal">
      <formula>$H$3</formula>
    </cfRule>
  </conditionalFormatting>
  <conditionalFormatting sqref="B5:B7 D6:D7">
    <cfRule type="cellIs" dxfId="288" priority="824" stopIfTrue="1" operator="lessThan">
      <formula>$H$3</formula>
    </cfRule>
  </conditionalFormatting>
  <conditionalFormatting sqref="B6:B7 D7">
    <cfRule type="cellIs" dxfId="287" priority="823" stopIfTrue="1" operator="equal">
      <formula>$H$3</formula>
    </cfRule>
  </conditionalFormatting>
  <conditionalFormatting sqref="B9:B11">
    <cfRule type="cellIs" dxfId="286" priority="880" stopIfTrue="1" operator="equal">
      <formula>$H$3</formula>
    </cfRule>
    <cfRule type="cellIs" dxfId="285" priority="881" stopIfTrue="1" operator="lessThan">
      <formula>$H$3</formula>
    </cfRule>
  </conditionalFormatting>
  <conditionalFormatting sqref="B13:B14">
    <cfRule type="cellIs" dxfId="284" priority="798" stopIfTrue="1" operator="equal">
      <formula>$H$3</formula>
    </cfRule>
    <cfRule type="cellIs" dxfId="283" priority="799" stopIfTrue="1" operator="lessThan">
      <formula>$H$3</formula>
    </cfRule>
  </conditionalFormatting>
  <conditionalFormatting sqref="B16:B30">
    <cfRule type="cellIs" dxfId="282" priority="769" stopIfTrue="1" operator="equal">
      <formula>$H$3</formula>
    </cfRule>
    <cfRule type="cellIs" dxfId="281" priority="770" stopIfTrue="1" operator="lessThan">
      <formula>$H$3</formula>
    </cfRule>
  </conditionalFormatting>
  <conditionalFormatting sqref="B18:B19">
    <cfRule type="cellIs" dxfId="280" priority="716" stopIfTrue="1" operator="equal">
      <formula>$H$3</formula>
    </cfRule>
    <cfRule type="cellIs" dxfId="279" priority="717" stopIfTrue="1" operator="lessThan">
      <formula>$H$3</formula>
    </cfRule>
  </conditionalFormatting>
  <conditionalFormatting sqref="B21:B25">
    <cfRule type="cellIs" dxfId="278" priority="590" stopIfTrue="1" operator="equal">
      <formula>$H$3</formula>
    </cfRule>
    <cfRule type="cellIs" dxfId="277" priority="591" stopIfTrue="1" operator="lessThan">
      <formula>$H$3</formula>
    </cfRule>
  </conditionalFormatting>
  <conditionalFormatting sqref="B28:B30">
    <cfRule type="cellIs" dxfId="276" priority="763" stopIfTrue="1" operator="equal">
      <formula>$H$3</formula>
    </cfRule>
    <cfRule type="cellIs" dxfId="275" priority="764" stopIfTrue="1" operator="lessThan">
      <formula>$H$3</formula>
    </cfRule>
  </conditionalFormatting>
  <conditionalFormatting sqref="B32:B35">
    <cfRule type="cellIs" dxfId="274" priority="725" stopIfTrue="1" operator="equal">
      <formula>$H$3</formula>
    </cfRule>
    <cfRule type="cellIs" dxfId="273" priority="726" stopIfTrue="1" operator="lessThan">
      <formula>$H$3</formula>
    </cfRule>
  </conditionalFormatting>
  <conditionalFormatting sqref="B33:B38">
    <cfRule type="cellIs" dxfId="272" priority="638" stopIfTrue="1" operator="equal">
      <formula>$H$3</formula>
    </cfRule>
    <cfRule type="cellIs" dxfId="271" priority="639" stopIfTrue="1" operator="lessThan">
      <formula>$H$3</formula>
    </cfRule>
  </conditionalFormatting>
  <conditionalFormatting sqref="B37:B38">
    <cfRule type="cellIs" dxfId="270" priority="624" stopIfTrue="1" operator="equal">
      <formula>$H$3</formula>
    </cfRule>
    <cfRule type="cellIs" dxfId="269" priority="625" stopIfTrue="1" operator="lessThan">
      <formula>$H$3</formula>
    </cfRule>
  </conditionalFormatting>
  <conditionalFormatting sqref="B40:B50">
    <cfRule type="cellIs" dxfId="268" priority="533" stopIfTrue="1" operator="equal">
      <formula>$H$3</formula>
    </cfRule>
    <cfRule type="cellIs" dxfId="267" priority="534" stopIfTrue="1" operator="lessThan">
      <formula>$H$3</formula>
    </cfRule>
  </conditionalFormatting>
  <conditionalFormatting sqref="B52:B60">
    <cfRule type="cellIs" dxfId="266" priority="482" stopIfTrue="1" operator="equal">
      <formula>$H$3</formula>
    </cfRule>
    <cfRule type="cellIs" dxfId="265" priority="483" stopIfTrue="1" operator="lessThan">
      <formula>$H$3</formula>
    </cfRule>
  </conditionalFormatting>
  <conditionalFormatting sqref="B62:B70">
    <cfRule type="cellIs" dxfId="264" priority="149" stopIfTrue="1" operator="equal">
      <formula>$H$3</formula>
    </cfRule>
    <cfRule type="cellIs" dxfId="263" priority="150" stopIfTrue="1" operator="lessThan">
      <formula>$H$3</formula>
    </cfRule>
  </conditionalFormatting>
  <conditionalFormatting sqref="B72">
    <cfRule type="cellIs" dxfId="262" priority="127" stopIfTrue="1" operator="lessThan">
      <formula>$H$3</formula>
    </cfRule>
    <cfRule type="cellIs" dxfId="261" priority="135" stopIfTrue="1" operator="equal">
      <formula>$H$3</formula>
    </cfRule>
    <cfRule type="cellIs" dxfId="260" priority="138" stopIfTrue="1" operator="lessThan">
      <formula>$H$3</formula>
    </cfRule>
  </conditionalFormatting>
  <conditionalFormatting sqref="B80:B81">
    <cfRule type="cellIs" dxfId="259" priority="58" stopIfTrue="1" operator="equal">
      <formula>$H$3</formula>
    </cfRule>
    <cfRule type="cellIs" dxfId="258" priority="59" stopIfTrue="1" operator="lessThan">
      <formula>$H$3</formula>
    </cfRule>
  </conditionalFormatting>
  <conditionalFormatting sqref="B80:C80">
    <cfRule type="expression" dxfId="257" priority="56" stopIfTrue="1">
      <formula>AND($B264=$H$3,$B264&lt;&gt;"")</formula>
    </cfRule>
    <cfRule type="expression" dxfId="256" priority="57" stopIfTrue="1">
      <formula>AND($B264&lt;$H$3,$B264&lt;&gt;"")</formula>
    </cfRule>
  </conditionalFormatting>
  <conditionalFormatting sqref="C9:C11 C74:C79 E75:E79">
    <cfRule type="expression" dxfId="255" priority="877" stopIfTrue="1">
      <formula>B9&lt;$H$3</formula>
    </cfRule>
  </conditionalFormatting>
  <conditionalFormatting sqref="C13:C14">
    <cfRule type="expression" dxfId="254" priority="797" stopIfTrue="1">
      <formula>B13&lt;$H$3</formula>
    </cfRule>
  </conditionalFormatting>
  <conditionalFormatting sqref="C21">
    <cfRule type="expression" dxfId="253" priority="627" stopIfTrue="1">
      <formula>B21&lt;$H$3</formula>
    </cfRule>
  </conditionalFormatting>
  <conditionalFormatting sqref="C22 G75:G79">
    <cfRule type="expression" dxfId="252" priority="688" stopIfTrue="1">
      <formula>$B22=$H$3</formula>
    </cfRule>
    <cfRule type="expression" dxfId="251" priority="689" stopIfTrue="1">
      <formula>$F22=$H$3</formula>
    </cfRule>
    <cfRule type="expression" dxfId="250" priority="691" stopIfTrue="1">
      <formula>B22&lt;$H$3</formula>
    </cfRule>
  </conditionalFormatting>
  <conditionalFormatting sqref="C28:C30 E28:E30 G28:G30">
    <cfRule type="expression" dxfId="249" priority="3453" stopIfTrue="1">
      <formula>B28&lt;$H$3</formula>
    </cfRule>
  </conditionalFormatting>
  <conditionalFormatting sqref="C28:C30 E28:G30 G5 E6:G7 E9:G11 C9:C11 C6:C7 C16 E16:G16 C17:G17 G21:G24 E25:G25 E13:G14 C13:C14 E32:G38 C21:C22 E22:E23 E40:G45 C32:C38 C40:C45 E62:E68 G82:G83 G85:G86">
    <cfRule type="expression" dxfId="248" priority="3475" stopIfTrue="1">
      <formula>$F5=$H$3</formula>
    </cfRule>
  </conditionalFormatting>
  <conditionalFormatting sqref="C32:C38">
    <cfRule type="expression" dxfId="247" priority="579" stopIfTrue="1">
      <formula>B32&lt;$H$3</formula>
    </cfRule>
  </conditionalFormatting>
  <conditionalFormatting sqref="C40:C45">
    <cfRule type="expression" dxfId="246" priority="575" stopIfTrue="1">
      <formula>B40&lt;$H$3</formula>
    </cfRule>
  </conditionalFormatting>
  <conditionalFormatting sqref="C48:C50 E83">
    <cfRule type="expression" dxfId="245" priority="529" stopIfTrue="1">
      <formula>B48&lt;$H$3</formula>
    </cfRule>
    <cfRule type="expression" dxfId="244" priority="530" stopIfTrue="1">
      <formula>$F48=$H$3</formula>
    </cfRule>
  </conditionalFormatting>
  <conditionalFormatting sqref="C52:C58">
    <cfRule type="expression" dxfId="243" priority="484" stopIfTrue="1">
      <formula>B52&lt;$H$3</formula>
    </cfRule>
  </conditionalFormatting>
  <conditionalFormatting sqref="C62:C67 C74:C79 G85:G86 G82:G83">
    <cfRule type="expression" dxfId="242" priority="448" stopIfTrue="1">
      <formula>$B62=$H$3</formula>
    </cfRule>
  </conditionalFormatting>
  <conditionalFormatting sqref="C62:C68">
    <cfRule type="expression" dxfId="241" priority="440" stopIfTrue="1">
      <formula>B62&lt;$H$3</formula>
    </cfRule>
  </conditionalFormatting>
  <conditionalFormatting sqref="C62:C69">
    <cfRule type="expression" dxfId="240" priority="441" stopIfTrue="1">
      <formula>$F62=$H$3</formula>
    </cfRule>
  </conditionalFormatting>
  <conditionalFormatting sqref="C68">
    <cfRule type="expression" dxfId="239" priority="404" stopIfTrue="1">
      <formula>$F68=$H$3</formula>
    </cfRule>
    <cfRule type="expression" dxfId="238" priority="405" stopIfTrue="1">
      <formula>$B68=$H$3</formula>
    </cfRule>
    <cfRule type="expression" dxfId="237" priority="406" stopIfTrue="1">
      <formula>B68&lt;$H$3</formula>
    </cfRule>
  </conditionalFormatting>
  <conditionalFormatting sqref="C68:C69 E62:E68 G62:G68">
    <cfRule type="expression" dxfId="236" priority="329" stopIfTrue="1">
      <formula>B62&lt;$H$3</formula>
    </cfRule>
  </conditionalFormatting>
  <conditionalFormatting sqref="C68:C69 E86">
    <cfRule type="expression" dxfId="235" priority="407" stopIfTrue="1">
      <formula>$B68=$H$3</formula>
    </cfRule>
    <cfRule type="expression" dxfId="234" priority="409" stopIfTrue="1">
      <formula>$F68=$H$3</formula>
    </cfRule>
  </conditionalFormatting>
  <conditionalFormatting sqref="C68:C70">
    <cfRule type="expression" dxfId="233" priority="188" stopIfTrue="1">
      <formula>$B68=$H$3</formula>
    </cfRule>
  </conditionalFormatting>
  <conditionalFormatting sqref="C70 E70">
    <cfRule type="expression" dxfId="232" priority="166" stopIfTrue="1">
      <formula>B70&lt;$H$3</formula>
    </cfRule>
  </conditionalFormatting>
  <conditionalFormatting sqref="C70">
    <cfRule type="expression" dxfId="231" priority="165" stopIfTrue="1">
      <formula>$B70=$H$3</formula>
    </cfRule>
    <cfRule type="expression" dxfId="230" priority="182" stopIfTrue="1">
      <formula>$F70=$H$3</formula>
    </cfRule>
  </conditionalFormatting>
  <conditionalFormatting sqref="C72">
    <cfRule type="expression" dxfId="229" priority="81" stopIfTrue="1">
      <formula>B72&lt;$H$3</formula>
    </cfRule>
  </conditionalFormatting>
  <conditionalFormatting sqref="C74:C76 C78:C79 C82:C83 C85:C86 E82">
    <cfRule type="expression" dxfId="228" priority="105" stopIfTrue="1">
      <formula>$F74=$H$3</formula>
    </cfRule>
    <cfRule type="expression" dxfId="227" priority="108" stopIfTrue="1">
      <formula>B74&lt;$H$3</formula>
    </cfRule>
  </conditionalFormatting>
  <conditionalFormatting sqref="C72">
    <cfRule type="expression" dxfId="226" priority="78" stopIfTrue="1">
      <formula>$B72=$H$3</formula>
    </cfRule>
  </conditionalFormatting>
  <conditionalFormatting sqref="C77">
    <cfRule type="expression" dxfId="225" priority="96" stopIfTrue="1">
      <formula>B77&lt;$H$3</formula>
    </cfRule>
    <cfRule type="expression" dxfId="224" priority="97" stopIfTrue="1">
      <formula>$F77=$H$3</formula>
    </cfRule>
  </conditionalFormatting>
  <conditionalFormatting sqref="C82:C83 C85:C86 E82:E83">
    <cfRule type="expression" dxfId="223" priority="15" stopIfTrue="1">
      <formula>$B82=$H$3</formula>
    </cfRule>
    <cfRule type="expression" dxfId="222" priority="20" stopIfTrue="1">
      <formula>B82&lt;$H$3</formula>
    </cfRule>
  </conditionalFormatting>
  <conditionalFormatting sqref="D5">
    <cfRule type="cellIs" dxfId="221" priority="894" stopIfTrue="1" operator="lessThan">
      <formula>$H$3</formula>
    </cfRule>
    <cfRule type="cellIs" dxfId="220" priority="899" stopIfTrue="1" operator="equal">
      <formula>$H$3</formula>
    </cfRule>
  </conditionalFormatting>
  <conditionalFormatting sqref="D9:D10">
    <cfRule type="cellIs" dxfId="219" priority="854" stopIfTrue="1" operator="equal">
      <formula>$H$3</formula>
    </cfRule>
  </conditionalFormatting>
  <conditionalFormatting sqref="D9:D11">
    <cfRule type="cellIs" dxfId="218" priority="855" stopIfTrue="1" operator="lessThan">
      <formula>$H$3</formula>
    </cfRule>
  </conditionalFormatting>
  <conditionalFormatting sqref="D11 D5:D6">
    <cfRule type="cellIs" dxfId="217" priority="884" stopIfTrue="1" operator="equal">
      <formula>$H$3</formula>
    </cfRule>
  </conditionalFormatting>
  <conditionalFormatting sqref="D13">
    <cfRule type="cellIs" dxfId="216" priority="772" stopIfTrue="1" operator="equal">
      <formula>$H$3</formula>
    </cfRule>
  </conditionalFormatting>
  <conditionalFormatting sqref="D13:D14">
    <cfRule type="cellIs" dxfId="215" priority="773" stopIfTrue="1" operator="lessThan">
      <formula>$H$3</formula>
    </cfRule>
  </conditionalFormatting>
  <conditionalFormatting sqref="D14 D16">
    <cfRule type="cellIs" dxfId="214" priority="802" stopIfTrue="1" operator="equal">
      <formula>$H$3</formula>
    </cfRule>
  </conditionalFormatting>
  <conditionalFormatting sqref="D16:D25">
    <cfRule type="cellIs" dxfId="213" priority="618" stopIfTrue="1" operator="lessThan">
      <formula>$H$3</formula>
    </cfRule>
  </conditionalFormatting>
  <conditionalFormatting sqref="D17:D25">
    <cfRule type="cellIs" dxfId="212" priority="594" stopIfTrue="1" operator="equal">
      <formula>$H$3</formula>
    </cfRule>
  </conditionalFormatting>
  <conditionalFormatting sqref="D18:D19">
    <cfRule type="cellIs" dxfId="211" priority="712" stopIfTrue="1" operator="equal">
      <formula>$H$3</formula>
    </cfRule>
    <cfRule type="cellIs" dxfId="210" priority="713" stopIfTrue="1" operator="lessThan">
      <formula>$H$3</formula>
    </cfRule>
  </conditionalFormatting>
  <conditionalFormatting sqref="D21:D25">
    <cfRule type="cellIs" dxfId="209" priority="589" stopIfTrue="1" operator="lessThan">
      <formula>$H$3</formula>
    </cfRule>
  </conditionalFormatting>
  <conditionalFormatting sqref="D26:D30 F28:F30">
    <cfRule type="cellIs" dxfId="208" priority="753" stopIfTrue="1" operator="equal">
      <formula>$H$3</formula>
    </cfRule>
  </conditionalFormatting>
  <conditionalFormatting sqref="D26:D30">
    <cfRule type="cellIs" dxfId="207" priority="758" stopIfTrue="1" operator="lessThan">
      <formula>$H$3</formula>
    </cfRule>
  </conditionalFormatting>
  <conditionalFormatting sqref="D28:D30 F28:F30">
    <cfRule type="cellIs" dxfId="206" priority="752" stopIfTrue="1" operator="lessThan">
      <formula>$H$3</formula>
    </cfRule>
  </conditionalFormatting>
  <conditionalFormatting sqref="D33:D37 F36:F37">
    <cfRule type="cellIs" dxfId="205" priority="640" stopIfTrue="1" operator="equal">
      <formula>$H$3</formula>
    </cfRule>
  </conditionalFormatting>
  <conditionalFormatting sqref="D33:D37 F37">
    <cfRule type="cellIs" dxfId="204" priority="637" stopIfTrue="1" operator="lessThan">
      <formula>$H$3</formula>
    </cfRule>
  </conditionalFormatting>
  <conditionalFormatting sqref="D37:D38 F37:F38">
    <cfRule type="cellIs" dxfId="203" priority="626" stopIfTrue="1" operator="equal">
      <formula>$H$3</formula>
    </cfRule>
  </conditionalFormatting>
  <conditionalFormatting sqref="D38 D40:D45">
    <cfRule type="cellIs" dxfId="202" priority="614" stopIfTrue="1" operator="equal">
      <formula>$H$3</formula>
    </cfRule>
  </conditionalFormatting>
  <conditionalFormatting sqref="D38">
    <cfRule type="cellIs" dxfId="201" priority="611" stopIfTrue="1" operator="lessThan">
      <formula>$H$3</formula>
    </cfRule>
  </conditionalFormatting>
  <conditionalFormatting sqref="D40:D47">
    <cfRule type="cellIs" dxfId="200" priority="570" stopIfTrue="1" operator="lessThan">
      <formula>$H$3</formula>
    </cfRule>
  </conditionalFormatting>
  <conditionalFormatting sqref="D46:D47">
    <cfRule type="cellIs" dxfId="199" priority="569" stopIfTrue="1" operator="equal">
      <formula>$H$3</formula>
    </cfRule>
  </conditionalFormatting>
  <conditionalFormatting sqref="D48:D50">
    <cfRule type="cellIs" dxfId="198" priority="560" stopIfTrue="1" operator="lessThan">
      <formula>$H$3</formula>
    </cfRule>
  </conditionalFormatting>
  <conditionalFormatting sqref="D52:D58 D48:D50">
    <cfRule type="cellIs" dxfId="197" priority="537" stopIfTrue="1" operator="equal">
      <formula>$H$3</formula>
    </cfRule>
  </conditionalFormatting>
  <conditionalFormatting sqref="D52:D60">
    <cfRule type="cellIs" dxfId="196" priority="479" stopIfTrue="1" operator="lessThan">
      <formula>$H$3</formula>
    </cfRule>
  </conditionalFormatting>
  <conditionalFormatting sqref="D59:D60">
    <cfRule type="cellIs" dxfId="195" priority="478" stopIfTrue="1" operator="equal">
      <formula>$H$3</formula>
    </cfRule>
  </conditionalFormatting>
  <conditionalFormatting sqref="D62:D70">
    <cfRule type="cellIs" dxfId="194" priority="151" stopIfTrue="1" operator="equal">
      <formula>$H$3</formula>
    </cfRule>
    <cfRule type="cellIs" dxfId="193" priority="152" stopIfTrue="1" operator="lessThan">
      <formula>$H$3</formula>
    </cfRule>
  </conditionalFormatting>
  <conditionalFormatting sqref="D72">
    <cfRule type="cellIs" dxfId="192" priority="139" stopIfTrue="1" operator="equal">
      <formula>$H$3</formula>
    </cfRule>
    <cfRule type="cellIs" dxfId="191" priority="140" stopIfTrue="1" operator="lessThan">
      <formula>$H$3</formula>
    </cfRule>
  </conditionalFormatting>
  <conditionalFormatting sqref="D80:D81">
    <cfRule type="cellIs" dxfId="190" priority="54" stopIfTrue="1" operator="equal">
      <formula>$H$3</formula>
    </cfRule>
    <cfRule type="cellIs" dxfId="189" priority="55" stopIfTrue="1" operator="lessThan">
      <formula>$H$3</formula>
    </cfRule>
  </conditionalFormatting>
  <conditionalFormatting sqref="D80:E80">
    <cfRule type="expression" dxfId="188" priority="52">
      <formula>AND($D264&lt;$H$3,$D264&lt;&gt;"")</formula>
    </cfRule>
    <cfRule type="expression" dxfId="187" priority="53">
      <formula>AND($D264=$H$3,$D264&lt;&gt;"")</formula>
    </cfRule>
  </conditionalFormatting>
  <conditionalFormatting sqref="D18:F19">
    <cfRule type="cellIs" dxfId="186" priority="709" stopIfTrue="1" operator="lessThan">
      <formula>$H$3</formula>
    </cfRule>
  </conditionalFormatting>
  <conditionalFormatting sqref="D26:F27">
    <cfRule type="cellIs" dxfId="185" priority="749" stopIfTrue="1" operator="lessThan">
      <formula>$H$3</formula>
    </cfRule>
  </conditionalFormatting>
  <conditionalFormatting sqref="D46:F47">
    <cfRule type="cellIs" dxfId="184" priority="566" stopIfTrue="1" operator="lessThan">
      <formula>$H$3</formula>
    </cfRule>
  </conditionalFormatting>
  <conditionalFormatting sqref="D59:F60">
    <cfRule type="cellIs" dxfId="183" priority="475" stopIfTrue="1" operator="lessThan">
      <formula>$H$3</formula>
    </cfRule>
  </conditionalFormatting>
  <conditionalFormatting sqref="D80:F81">
    <cfRule type="cellIs" dxfId="182" priority="51" stopIfTrue="1" operator="lessThan">
      <formula>$H$3</formula>
    </cfRule>
  </conditionalFormatting>
  <conditionalFormatting sqref="E5">
    <cfRule type="expression" dxfId="181" priority="901" stopIfTrue="1">
      <formula>$D5=$H$3</formula>
    </cfRule>
    <cfRule type="expression" dxfId="180" priority="902" stopIfTrue="1">
      <formula>$B5=$H$3</formula>
    </cfRule>
    <cfRule type="expression" dxfId="179" priority="903" stopIfTrue="1">
      <formula>D5&lt;$H$3</formula>
    </cfRule>
  </conditionalFormatting>
  <conditionalFormatting sqref="E6:E7">
    <cfRule type="expression" dxfId="178" priority="817" stopIfTrue="1">
      <formula>D6&lt;$H$3</formula>
    </cfRule>
  </conditionalFormatting>
  <conditionalFormatting sqref="E9:E11">
    <cfRule type="expression" dxfId="177" priority="857" stopIfTrue="1">
      <formula>D9&lt;$H$3</formula>
    </cfRule>
  </conditionalFormatting>
  <conditionalFormatting sqref="E13:E14">
    <cfRule type="expression" dxfId="176" priority="771" stopIfTrue="1">
      <formula>D13&lt;$H$3</formula>
    </cfRule>
  </conditionalFormatting>
  <conditionalFormatting sqref="E21:E22 C23:C24 E24">
    <cfRule type="expression" dxfId="175" priority="598" stopIfTrue="1">
      <formula>$F21=$H$3</formula>
    </cfRule>
  </conditionalFormatting>
  <conditionalFormatting sqref="E21:E25 C23:C24">
    <cfRule type="expression" dxfId="174" priority="597" stopIfTrue="1">
      <formula>B21&lt;$H$3</formula>
    </cfRule>
  </conditionalFormatting>
  <conditionalFormatting sqref="E22">
    <cfRule type="expression" dxfId="173" priority="668" stopIfTrue="1">
      <formula>$B22=$H$3</formula>
    </cfRule>
  </conditionalFormatting>
  <conditionalFormatting sqref="E25 G25">
    <cfRule type="expression" dxfId="172" priority="585" stopIfTrue="1">
      <formula>$B25=$H$3</formula>
    </cfRule>
    <cfRule type="expression" dxfId="171" priority="586" stopIfTrue="1">
      <formula>$F25=$H$3</formula>
    </cfRule>
  </conditionalFormatting>
  <conditionalFormatting sqref="E32:E38">
    <cfRule type="expression" dxfId="170" priority="578" stopIfTrue="1">
      <formula>D32&lt;$H$3</formula>
    </cfRule>
  </conditionalFormatting>
  <conditionalFormatting sqref="E40:E45">
    <cfRule type="expression" dxfId="169" priority="599" stopIfTrue="1">
      <formula>D40&lt;$H$3</formula>
    </cfRule>
  </conditionalFormatting>
  <conditionalFormatting sqref="E48:E50">
    <cfRule type="expression" dxfId="168" priority="514" stopIfTrue="1">
      <formula>D48&lt;$H$3</formula>
    </cfRule>
    <cfRule type="expression" dxfId="167" priority="515" stopIfTrue="1">
      <formula>$F48=$H$3</formula>
    </cfRule>
  </conditionalFormatting>
  <conditionalFormatting sqref="E52:E58">
    <cfRule type="expression" dxfId="166" priority="487" stopIfTrue="1">
      <formula>D52&lt;$H$3</formula>
    </cfRule>
  </conditionalFormatting>
  <conditionalFormatting sqref="E62:E70">
    <cfRule type="expression" dxfId="165" priority="160" stopIfTrue="1">
      <formula>$B62=$H$3</formula>
    </cfRule>
  </conditionalFormatting>
  <conditionalFormatting sqref="E69">
    <cfRule type="expression" dxfId="164" priority="159" stopIfTrue="1">
      <formula>D69&lt;$H$3</formula>
    </cfRule>
    <cfRule type="expression" dxfId="163" priority="162" stopIfTrue="1">
      <formula>$F69=$H$3</formula>
    </cfRule>
  </conditionalFormatting>
  <conditionalFormatting sqref="E70">
    <cfRule type="expression" dxfId="162" priority="191" stopIfTrue="1">
      <formula>$F70=$H$3</formula>
    </cfRule>
  </conditionalFormatting>
  <conditionalFormatting sqref="E72">
    <cfRule type="expression" dxfId="161" priority="77" stopIfTrue="1">
      <formula>D72&lt;$H$3</formula>
    </cfRule>
    <cfRule type="expression" dxfId="160" priority="141" stopIfTrue="1">
      <formula>$D72=$H$3</formula>
    </cfRule>
    <cfRule type="expression" dxfId="159" priority="142" stopIfTrue="1">
      <formula>$B72=$H$3</formula>
    </cfRule>
  </conditionalFormatting>
  <conditionalFormatting sqref="E75:E79 E85">
    <cfRule type="expression" dxfId="158" priority="106" stopIfTrue="1">
      <formula>$B75=$H$3</formula>
    </cfRule>
    <cfRule type="expression" dxfId="157" priority="107" stopIfTrue="1">
      <formula>D75&lt;$H$3</formula>
    </cfRule>
    <cfRule type="expression" dxfId="156" priority="109" stopIfTrue="1">
      <formula>$F75=$H$3</formula>
    </cfRule>
  </conditionalFormatting>
  <conditionalFormatting sqref="E80">
    <cfRule type="expression" dxfId="155" priority="50" stopIfTrue="1">
      <formula>$D264=$H$3</formula>
    </cfRule>
  </conditionalFormatting>
  <conditionalFormatting sqref="E85:E86">
    <cfRule type="expression" dxfId="154" priority="7" stopIfTrue="1">
      <formula>D85&lt;$H$3</formula>
    </cfRule>
  </conditionalFormatting>
  <conditionalFormatting sqref="E52:G58 C52:C58">
    <cfRule type="expression" dxfId="153" priority="540" stopIfTrue="1">
      <formula>$F52=$H$3</formula>
    </cfRule>
  </conditionalFormatting>
  <conditionalFormatting sqref="F5 B5">
    <cfRule type="cellIs" dxfId="152" priority="897" stopIfTrue="1" operator="lessThan">
      <formula>$H$3</formula>
    </cfRule>
  </conditionalFormatting>
  <conditionalFormatting sqref="F5">
    <cfRule type="cellIs" dxfId="151" priority="896" stopIfTrue="1" operator="equal">
      <formula>$H$3</formula>
    </cfRule>
  </conditionalFormatting>
  <conditionalFormatting sqref="F5:F7 F9:F11">
    <cfRule type="cellIs" dxfId="150" priority="882" stopIfTrue="1" operator="equal">
      <formula>$H$3</formula>
    </cfRule>
    <cfRule type="cellIs" dxfId="149" priority="883" stopIfTrue="1" operator="lessThan">
      <formula>$H$3</formula>
    </cfRule>
  </conditionalFormatting>
  <conditionalFormatting sqref="F13:F14 F16:F25">
    <cfRule type="cellIs" dxfId="148" priority="801" stopIfTrue="1" operator="lessThan">
      <formula>$H$3</formula>
    </cfRule>
  </conditionalFormatting>
  <conditionalFormatting sqref="F13:F14">
    <cfRule type="cellIs" dxfId="147" priority="800" stopIfTrue="1" operator="equal">
      <formula>$H$3</formula>
    </cfRule>
  </conditionalFormatting>
  <conditionalFormatting sqref="F16:F27">
    <cfRule type="cellIs" dxfId="146" priority="743" stopIfTrue="1" operator="equal">
      <formula>$H$3</formula>
    </cfRule>
  </conditionalFormatting>
  <conditionalFormatting sqref="F18:F19">
    <cfRule type="cellIs" dxfId="145" priority="707" stopIfTrue="1" operator="equal">
      <formula>$H$3</formula>
    </cfRule>
  </conditionalFormatting>
  <conditionalFormatting sqref="F21:F22">
    <cfRule type="cellIs" dxfId="144" priority="629" stopIfTrue="1" operator="lessThan">
      <formula>$H$3</formula>
    </cfRule>
  </conditionalFormatting>
  <conditionalFormatting sqref="F21:F24">
    <cfRule type="cellIs" dxfId="143" priority="630" stopIfTrue="1" operator="equal">
      <formula>$H$3</formula>
    </cfRule>
  </conditionalFormatting>
  <conditionalFormatting sqref="F23:F24">
    <cfRule type="expression" dxfId="142" priority="1175" stopIfTrue="1">
      <formula>$F23=$H$3</formula>
    </cfRule>
  </conditionalFormatting>
  <conditionalFormatting sqref="F25">
    <cfRule type="cellIs" dxfId="141" priority="583" stopIfTrue="1" operator="equal">
      <formula>$H$3</formula>
    </cfRule>
    <cfRule type="cellIs" dxfId="140" priority="584" stopIfTrue="1" operator="lessThan">
      <formula>$H$3</formula>
    </cfRule>
  </conditionalFormatting>
  <conditionalFormatting sqref="F28:F30 D28:D30">
    <cfRule type="cellIs" dxfId="139" priority="3501" stopIfTrue="1" operator="equal">
      <formula>$H$3</formula>
    </cfRule>
  </conditionalFormatting>
  <conditionalFormatting sqref="F28:F30">
    <cfRule type="cellIs" dxfId="138" priority="3498" stopIfTrue="1" operator="lessThan">
      <formula>$H$3</formula>
    </cfRule>
  </conditionalFormatting>
  <conditionalFormatting sqref="F32">
    <cfRule type="cellIs" dxfId="137" priority="735" stopIfTrue="1" operator="lessThan">
      <formula>$H$3</formula>
    </cfRule>
  </conditionalFormatting>
  <conditionalFormatting sqref="F32:F35 D32:D36">
    <cfRule type="cellIs" dxfId="136" priority="727" stopIfTrue="1" operator="equal">
      <formula>$H$3</formula>
    </cfRule>
  </conditionalFormatting>
  <conditionalFormatting sqref="F33:F35 D32:D36">
    <cfRule type="cellIs" dxfId="135" priority="724" stopIfTrue="1" operator="lessThan">
      <formula>$H$3</formula>
    </cfRule>
  </conditionalFormatting>
  <conditionalFormatting sqref="F33:F35">
    <cfRule type="cellIs" dxfId="134" priority="719" stopIfTrue="1" operator="equal">
      <formula>$H$3</formula>
    </cfRule>
  </conditionalFormatting>
  <conditionalFormatting sqref="F33:F36">
    <cfRule type="cellIs" dxfId="133" priority="649" stopIfTrue="1" operator="lessThan">
      <formula>$H$3</formula>
    </cfRule>
  </conditionalFormatting>
  <conditionalFormatting sqref="F37:F38 D37:D38">
    <cfRule type="cellIs" dxfId="132" priority="623" stopIfTrue="1" operator="lessThan">
      <formula>$H$3</formula>
    </cfRule>
  </conditionalFormatting>
  <conditionalFormatting sqref="F38">
    <cfRule type="cellIs" dxfId="131" priority="620" stopIfTrue="1" operator="equal">
      <formula>$H$3</formula>
    </cfRule>
  </conditionalFormatting>
  <conditionalFormatting sqref="F40:F45 F38">
    <cfRule type="cellIs" dxfId="130" priority="615" stopIfTrue="1" operator="lessThan">
      <formula>$H$3</formula>
    </cfRule>
  </conditionalFormatting>
  <conditionalFormatting sqref="F40:F50">
    <cfRule type="cellIs" dxfId="129" priority="559" stopIfTrue="1" operator="equal">
      <formula>$H$3</formula>
    </cfRule>
  </conditionalFormatting>
  <conditionalFormatting sqref="F48:F50">
    <cfRule type="cellIs" dxfId="128" priority="551" stopIfTrue="1" operator="lessThan">
      <formula>$H$3</formula>
    </cfRule>
    <cfRule type="expression" dxfId="127" priority="556" stopIfTrue="1">
      <formula>$F48=$H$3</formula>
    </cfRule>
  </conditionalFormatting>
  <conditionalFormatting sqref="F52:F58">
    <cfRule type="cellIs" dxfId="126" priority="538" stopIfTrue="1" operator="lessThan">
      <formula>$H$3</formula>
    </cfRule>
  </conditionalFormatting>
  <conditionalFormatting sqref="F52:F60">
    <cfRule type="cellIs" dxfId="125" priority="473" stopIfTrue="1" operator="equal">
      <formula>$H$3</formula>
    </cfRule>
  </conditionalFormatting>
  <conditionalFormatting sqref="F62:F70">
    <cfRule type="cellIs" dxfId="124" priority="147" stopIfTrue="1" operator="equal">
      <formula>$H$3</formula>
    </cfRule>
    <cfRule type="cellIs" dxfId="123" priority="148" stopIfTrue="1" operator="lessThan">
      <formula>$H$3</formula>
    </cfRule>
  </conditionalFormatting>
  <conditionalFormatting sqref="F72">
    <cfRule type="cellIs" dxfId="122" priority="130" stopIfTrue="1" operator="equal">
      <formula>$H$3</formula>
    </cfRule>
    <cfRule type="cellIs" dxfId="121" priority="131" stopIfTrue="1" operator="lessThan">
      <formula>$H$3</formula>
    </cfRule>
  </conditionalFormatting>
  <conditionalFormatting sqref="F80:F81">
    <cfRule type="cellIs" dxfId="120" priority="49" stopIfTrue="1" operator="equal">
      <formula>$H$3</formula>
    </cfRule>
  </conditionalFormatting>
  <conditionalFormatting sqref="F80:G80">
    <cfRule type="expression" dxfId="119" priority="47">
      <formula>AND($F264&lt;$H$3,$F264&lt;&gt;"")</formula>
    </cfRule>
    <cfRule type="expression" dxfId="118" priority="48">
      <formula>AND($F264=$H$3,$F264&lt;&gt;"")</formula>
    </cfRule>
  </conditionalFormatting>
  <conditionalFormatting sqref="G5 C5:C7 E6:E7">
    <cfRule type="expression" dxfId="117" priority="3523" stopIfTrue="1">
      <formula>$B5=$H$3</formula>
    </cfRule>
  </conditionalFormatting>
  <conditionalFormatting sqref="G5:G7 G9:G11">
    <cfRule type="expression" dxfId="116" priority="885" stopIfTrue="1">
      <formula>F5&lt;$H$3</formula>
    </cfRule>
  </conditionalFormatting>
  <conditionalFormatting sqref="G13:G14">
    <cfRule type="expression" dxfId="115" priority="803" stopIfTrue="1">
      <formula>F13&lt;$H$3</formula>
    </cfRule>
  </conditionalFormatting>
  <conditionalFormatting sqref="G21:G25 C5:C7 C16:C17 E16:E17 G16:G17">
    <cfRule type="expression" dxfId="114" priority="820" stopIfTrue="1">
      <formula>B5&lt;$H$3</formula>
    </cfRule>
  </conditionalFormatting>
  <conditionalFormatting sqref="G32:G38 G40:G45">
    <cfRule type="expression" dxfId="113" priority="643" stopIfTrue="1">
      <formula>F32&lt;$H$3</formula>
    </cfRule>
  </conditionalFormatting>
  <conditionalFormatting sqref="G48:G50">
    <cfRule type="expression" dxfId="112" priority="525" stopIfTrue="1">
      <formula>F48&lt;$H$3</formula>
    </cfRule>
    <cfRule type="expression" dxfId="111" priority="526" stopIfTrue="1">
      <formula>$F48=$H$3</formula>
    </cfRule>
  </conditionalFormatting>
  <conditionalFormatting sqref="G52:G58">
    <cfRule type="expression" dxfId="110" priority="485" stopIfTrue="1">
      <formula>F52&lt;$H$3</formula>
    </cfRule>
  </conditionalFormatting>
  <conditionalFormatting sqref="G62:G68">
    <cfRule type="expression" dxfId="109" priority="389" stopIfTrue="1">
      <formula>$F62=$H$3</formula>
    </cfRule>
  </conditionalFormatting>
  <conditionalFormatting sqref="G62:G70">
    <cfRule type="expression" dxfId="108" priority="146" stopIfTrue="1">
      <formula>$B62=$H$3</formula>
    </cfRule>
  </conditionalFormatting>
  <conditionalFormatting sqref="G69:G70">
    <cfRule type="expression" dxfId="107" priority="144" stopIfTrue="1">
      <formula>F69&lt;$H$3</formula>
    </cfRule>
    <cfRule type="expression" dxfId="106" priority="145" stopIfTrue="1">
      <formula>$F69=$H$3</formula>
    </cfRule>
  </conditionalFormatting>
  <conditionalFormatting sqref="G72">
    <cfRule type="expression" dxfId="105" priority="68" stopIfTrue="1">
      <formula>F72&lt;$H$3</formula>
    </cfRule>
    <cfRule type="expression" dxfId="104" priority="132" stopIfTrue="1">
      <formula>$F72=$H$3</formula>
    </cfRule>
    <cfRule type="expression" dxfId="103" priority="136" stopIfTrue="1">
      <formula>$B72=$H$3</formula>
    </cfRule>
  </conditionalFormatting>
  <conditionalFormatting sqref="G77">
    <cfRule type="expression" dxfId="102" priority="82" stopIfTrue="1">
      <formula>$B77=$H$3</formula>
    </cfRule>
    <cfRule type="expression" dxfId="101" priority="83" stopIfTrue="1">
      <formula>$F77=$H$3</formula>
    </cfRule>
    <cfRule type="expression" dxfId="100" priority="85" stopIfTrue="1">
      <formula>F77&lt;$H$3</formula>
    </cfRule>
  </conditionalFormatting>
  <conditionalFormatting sqref="G80">
    <cfRule type="expression" dxfId="99" priority="46" stopIfTrue="1">
      <formula>$F264=$H$3</formula>
    </cfRule>
  </conditionalFormatting>
  <conditionalFormatting sqref="G82 G86">
    <cfRule type="expression" dxfId="98" priority="38" stopIfTrue="1">
      <formula>$B82=$H$3</formula>
    </cfRule>
    <cfRule type="expression" dxfId="97" priority="39" stopIfTrue="1">
      <formula>F82&lt;$H$3</formula>
    </cfRule>
    <cfRule type="expression" dxfId="96" priority="40" stopIfTrue="1">
      <formula>$F82=$H$3</formula>
    </cfRule>
    <cfRule type="expression" dxfId="95" priority="41" stopIfTrue="1">
      <formula>F82&lt;$H$3</formula>
    </cfRule>
  </conditionalFormatting>
  <conditionalFormatting sqref="G83 G85">
    <cfRule type="expression" dxfId="94" priority="18" stopIfTrue="1">
      <formula>F83&lt;$H$3</formula>
    </cfRule>
  </conditionalFormatting>
  <conditionalFormatting sqref="B18:C18">
    <cfRule type="expression" dxfId="23" priority="84061" stopIfTrue="1">
      <formula>AND($B231=$H$3,$B231&lt;&gt;"")</formula>
    </cfRule>
    <cfRule type="expression" dxfId="22" priority="84062" stopIfTrue="1">
      <formula>AND($B231&lt;$H$3,$B231&lt;&gt;"")</formula>
    </cfRule>
  </conditionalFormatting>
  <conditionalFormatting sqref="B26:C26">
    <cfRule type="expression" dxfId="21" priority="84063" stopIfTrue="1">
      <formula>AND($B195=$H$3,$B195&lt;&gt;"")</formula>
    </cfRule>
    <cfRule type="expression" dxfId="20" priority="84064" stopIfTrue="1">
      <formula>AND($B195&lt;$H$3,$B195&lt;&gt;"")</formula>
    </cfRule>
  </conditionalFormatting>
  <conditionalFormatting sqref="B46:C46 B59:C59">
    <cfRule type="expression" dxfId="19" priority="84065" stopIfTrue="1">
      <formula>AND($B222=$H$3,$B222&lt;&gt;"")</formula>
    </cfRule>
    <cfRule type="expression" dxfId="18" priority="84066" stopIfTrue="1">
      <formula>AND($B222&lt;$H$3,$B222&lt;&gt;"")</formula>
    </cfRule>
  </conditionalFormatting>
  <conditionalFormatting sqref="D18:E18">
    <cfRule type="expression" dxfId="17" priority="84087">
      <formula>AND($D231&lt;$H$3,$D231&lt;&gt;"")</formula>
    </cfRule>
    <cfRule type="expression" dxfId="16" priority="84088">
      <formula>AND($D231=$H$3,$D231&lt;&gt;"")</formula>
    </cfRule>
  </conditionalFormatting>
  <conditionalFormatting sqref="D26:E26">
    <cfRule type="expression" dxfId="15" priority="84089">
      <formula>AND($D195&lt;$H$3,$D195&lt;&gt;"")</formula>
    </cfRule>
    <cfRule type="expression" dxfId="14" priority="84090">
      <formula>AND($D195=$H$3,$D195&lt;&gt;"")</formula>
    </cfRule>
  </conditionalFormatting>
  <conditionalFormatting sqref="D46:E46 D59:E59">
    <cfRule type="expression" dxfId="13" priority="84091">
      <formula>AND($D222&lt;$H$3,$D222&lt;&gt;"")</formula>
    </cfRule>
    <cfRule type="expression" dxfId="12" priority="84092">
      <formula>AND($D222=$H$3,$D222&lt;&gt;"")</formula>
    </cfRule>
  </conditionalFormatting>
  <conditionalFormatting sqref="E18">
    <cfRule type="expression" dxfId="11" priority="84097" stopIfTrue="1">
      <formula>$D231=$H$3</formula>
    </cfRule>
  </conditionalFormatting>
  <conditionalFormatting sqref="E26">
    <cfRule type="expression" dxfId="10" priority="84098" stopIfTrue="1">
      <formula>$D195=$H$3</formula>
    </cfRule>
  </conditionalFormatting>
  <conditionalFormatting sqref="E46 E59">
    <cfRule type="expression" dxfId="9" priority="84099" stopIfTrue="1">
      <formula>$D222=$H$3</formula>
    </cfRule>
  </conditionalFormatting>
  <conditionalFormatting sqref="F18:G18">
    <cfRule type="expression" dxfId="8" priority="84117">
      <formula>AND($F231&lt;$H$3,$F231&lt;&gt;"")</formula>
    </cfRule>
    <cfRule type="expression" dxfId="7" priority="84118">
      <formula>AND($F231=$H$3,$F231&lt;&gt;"")</formula>
    </cfRule>
  </conditionalFormatting>
  <conditionalFormatting sqref="F26:G26">
    <cfRule type="expression" dxfId="6" priority="84119">
      <formula>AND($F195&lt;$H$3,$F195&lt;&gt;"")</formula>
    </cfRule>
    <cfRule type="expression" dxfId="5" priority="84120">
      <formula>AND($F195=$H$3,$F195&lt;&gt;"")</formula>
    </cfRule>
  </conditionalFormatting>
  <conditionalFormatting sqref="F46:G46 F59:G59">
    <cfRule type="expression" dxfId="4" priority="84121">
      <formula>AND($F222&lt;$H$3,$F222&lt;&gt;"")</formula>
    </cfRule>
    <cfRule type="expression" dxfId="3" priority="84122">
      <formula>AND($F222=$H$3,$F222&lt;&gt;"")</formula>
    </cfRule>
  </conditionalFormatting>
  <conditionalFormatting sqref="G18">
    <cfRule type="expression" dxfId="2" priority="84127" stopIfTrue="1">
      <formula>$F231=$H$3</formula>
    </cfRule>
  </conditionalFormatting>
  <conditionalFormatting sqref="G26">
    <cfRule type="expression" dxfId="1" priority="84128" stopIfTrue="1">
      <formula>$F195=$H$3</formula>
    </cfRule>
  </conditionalFormatting>
  <conditionalFormatting sqref="G46 G59">
    <cfRule type="expression" dxfId="0" priority="84129" stopIfTrue="1">
      <formula>$F222=$H$3</formula>
    </cfRule>
  </conditionalFormatting>
  <pageMargins left="0.7" right="0.7" top="0.75" bottom="0.75" header="0.3" footer="0.3"/>
  <pageSetup paperSize="9" scale="60" orientation="landscape"/>
  <ignoredErrors>
    <ignoredError sqref="F76:F77 D65 B64 F65:F66 B66 D57 D63 F54 D56:F56 B54 B34 F36 D34:D36 F33 D83 D76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workbookViewId="0">
      <selection activeCell="F15" sqref="F15"/>
    </sheetView>
  </sheetViews>
  <sheetFormatPr defaultColWidth="9" defaultRowHeight="25.4" customHeight="1"/>
  <cols>
    <col min="1" max="1" width="16.5" style="1" customWidth="1"/>
    <col min="2" max="7" width="11.58203125" style="1" customWidth="1"/>
    <col min="8" max="8" width="61.33203125" style="2" customWidth="1"/>
    <col min="9" max="9" width="13.08203125" style="1" customWidth="1"/>
    <col min="10" max="16384" width="9" style="1"/>
  </cols>
  <sheetData>
    <row r="1" spans="1:14" ht="77.900000000000006" customHeight="1">
      <c r="A1" s="80"/>
      <c r="B1" s="80"/>
      <c r="C1" s="81" t="s">
        <v>0</v>
      </c>
      <c r="D1" s="82"/>
      <c r="E1" s="82"/>
      <c r="F1" s="82"/>
      <c r="G1" s="82"/>
      <c r="H1" s="82"/>
      <c r="I1" s="82"/>
    </row>
    <row r="2" spans="1:14" ht="23.15" customHeight="1">
      <c r="A2" s="83" t="s">
        <v>1</v>
      </c>
      <c r="B2" s="83"/>
      <c r="C2" s="84" t="s">
        <v>2</v>
      </c>
      <c r="D2" s="84"/>
      <c r="E2" s="84"/>
      <c r="F2" s="84"/>
      <c r="G2" s="84"/>
      <c r="H2" s="84"/>
      <c r="I2" s="84"/>
    </row>
    <row r="3" spans="1:14" ht="25.4" customHeight="1">
      <c r="A3" s="85"/>
      <c r="B3" s="85"/>
      <c r="C3" s="85"/>
      <c r="D3" s="85"/>
      <c r="E3" s="85"/>
      <c r="F3" s="85"/>
      <c r="G3" s="85"/>
      <c r="H3" s="3">
        <v>46032</v>
      </c>
      <c r="I3" s="4"/>
    </row>
    <row r="4" spans="1:14" ht="24" customHeight="1">
      <c r="A4" s="95" t="s">
        <v>286</v>
      </c>
      <c r="B4" s="89"/>
      <c r="C4" s="89"/>
      <c r="D4" s="89"/>
      <c r="E4" s="89"/>
      <c r="F4" s="89"/>
      <c r="G4" s="89"/>
      <c r="H4" s="89"/>
      <c r="I4" s="89"/>
    </row>
    <row r="5" spans="1:14" ht="24" customHeight="1">
      <c r="A5" s="6" t="s">
        <v>4</v>
      </c>
      <c r="B5" s="86" t="s">
        <v>5</v>
      </c>
      <c r="C5" s="87"/>
      <c r="D5" s="86" t="s">
        <v>6</v>
      </c>
      <c r="E5" s="87"/>
      <c r="F5" s="86" t="s">
        <v>7</v>
      </c>
      <c r="G5" s="87"/>
      <c r="H5" s="7" t="s">
        <v>8</v>
      </c>
      <c r="I5" s="7" t="s">
        <v>9</v>
      </c>
      <c r="N5" s="1" t="s">
        <v>30</v>
      </c>
    </row>
    <row r="6" spans="1:14" ht="25" hidden="1" customHeight="1">
      <c r="A6" s="5" t="s">
        <v>111</v>
      </c>
      <c r="B6" s="8">
        <v>46019</v>
      </c>
      <c r="C6" s="9">
        <v>0.5</v>
      </c>
      <c r="D6" s="10">
        <f>B6+1</f>
        <v>46020</v>
      </c>
      <c r="E6" s="9">
        <v>0.17361111111111099</v>
      </c>
      <c r="F6" s="8">
        <f t="shared" ref="F6:F10" si="0">D6</f>
        <v>46020</v>
      </c>
      <c r="G6" s="11">
        <v>0.63333333333333297</v>
      </c>
      <c r="H6" s="12" t="s">
        <v>112</v>
      </c>
      <c r="I6" s="13"/>
    </row>
    <row r="7" spans="1:14" ht="25" hidden="1" customHeight="1">
      <c r="A7" s="14" t="s">
        <v>287</v>
      </c>
      <c r="B7" s="8">
        <f>F6+1</f>
        <v>46021</v>
      </c>
      <c r="C7" s="9">
        <v>0.47916666666666702</v>
      </c>
      <c r="D7" s="10">
        <f t="shared" ref="D7:D9" si="1">B7</f>
        <v>46021</v>
      </c>
      <c r="E7" s="9">
        <v>0.52083333333333304</v>
      </c>
      <c r="F7" s="8">
        <f t="shared" si="0"/>
        <v>46021</v>
      </c>
      <c r="G7" s="11">
        <v>0.72916666666666696</v>
      </c>
      <c r="H7" s="12" t="s">
        <v>288</v>
      </c>
      <c r="I7" s="13"/>
    </row>
    <row r="8" spans="1:14" ht="25" hidden="1" customHeight="1">
      <c r="A8" s="15" t="s">
        <v>289</v>
      </c>
      <c r="B8" s="8">
        <f>F7</f>
        <v>46021</v>
      </c>
      <c r="C8" s="9">
        <v>0.875</v>
      </c>
      <c r="D8" s="10">
        <f>B8+1</f>
        <v>46022</v>
      </c>
      <c r="E8" s="9">
        <v>0.45833333333333298</v>
      </c>
      <c r="F8" s="8">
        <f t="shared" si="0"/>
        <v>46022</v>
      </c>
      <c r="G8" s="11">
        <v>0.83333333333333304</v>
      </c>
      <c r="H8" s="12" t="s">
        <v>14</v>
      </c>
      <c r="I8" s="13"/>
    </row>
    <row r="9" spans="1:14" ht="25" customHeight="1">
      <c r="A9" s="15" t="s">
        <v>290</v>
      </c>
      <c r="B9" s="8">
        <f>F8+1</f>
        <v>46023</v>
      </c>
      <c r="C9" s="9">
        <v>0.125</v>
      </c>
      <c r="D9" s="10">
        <f t="shared" si="1"/>
        <v>46023</v>
      </c>
      <c r="E9" s="9">
        <v>0.25</v>
      </c>
      <c r="F9" s="8">
        <f t="shared" si="0"/>
        <v>46023</v>
      </c>
      <c r="G9" s="11">
        <v>0.65833333333333299</v>
      </c>
      <c r="H9" s="12"/>
      <c r="I9" s="13"/>
    </row>
    <row r="10" spans="1:14" ht="25" customHeight="1">
      <c r="A10" s="16" t="s">
        <v>291</v>
      </c>
      <c r="B10" s="17">
        <f>F9+2</f>
        <v>46025</v>
      </c>
      <c r="C10" s="18">
        <v>0.125</v>
      </c>
      <c r="D10" s="17">
        <f t="shared" ref="D10" si="2">B10</f>
        <v>46025</v>
      </c>
      <c r="E10" s="18">
        <v>0.54166666666666696</v>
      </c>
      <c r="F10" s="17">
        <f t="shared" si="0"/>
        <v>46025</v>
      </c>
      <c r="G10" s="18">
        <v>0.77083333333333304</v>
      </c>
      <c r="H10" s="12" t="s">
        <v>292</v>
      </c>
      <c r="I10" s="13"/>
    </row>
    <row r="11" spans="1:14" ht="25" customHeight="1">
      <c r="A11" s="15" t="s">
        <v>293</v>
      </c>
      <c r="B11" s="17">
        <f>F10+2</f>
        <v>46027</v>
      </c>
      <c r="C11" s="9">
        <v>0.4375</v>
      </c>
      <c r="D11" s="17">
        <f t="shared" ref="D11:D15" si="3">B11</f>
        <v>46027</v>
      </c>
      <c r="E11" s="9">
        <v>0.67500000000000004</v>
      </c>
      <c r="F11" s="17">
        <f>D11+1</f>
        <v>46028</v>
      </c>
      <c r="G11" s="18">
        <v>0.56666666666666698</v>
      </c>
      <c r="H11" s="12" t="s">
        <v>294</v>
      </c>
      <c r="I11" s="13"/>
    </row>
    <row r="12" spans="1:14" ht="25" customHeight="1">
      <c r="A12" s="16" t="s">
        <v>249</v>
      </c>
      <c r="B12" s="19"/>
      <c r="C12" s="20"/>
      <c r="D12" s="19"/>
      <c r="E12" s="21"/>
      <c r="F12" s="19"/>
      <c r="G12" s="21"/>
      <c r="H12" s="12" t="s">
        <v>227</v>
      </c>
      <c r="I12" s="13"/>
    </row>
    <row r="13" spans="1:14" ht="25" customHeight="1">
      <c r="A13" s="15" t="s">
        <v>250</v>
      </c>
      <c r="B13" s="17">
        <v>46032</v>
      </c>
      <c r="C13" s="18">
        <v>0.20833333333333301</v>
      </c>
      <c r="D13" s="17">
        <f t="shared" si="3"/>
        <v>46032</v>
      </c>
      <c r="E13" s="22">
        <v>0.36666666666666697</v>
      </c>
      <c r="F13" s="17">
        <f>D13</f>
        <v>46032</v>
      </c>
      <c r="G13" s="23">
        <v>0.95833333333333304</v>
      </c>
      <c r="H13" s="12" t="s">
        <v>251</v>
      </c>
      <c r="I13" s="13"/>
    </row>
    <row r="14" spans="1:14" ht="25" customHeight="1">
      <c r="A14" s="15" t="s">
        <v>122</v>
      </c>
      <c r="B14" s="17">
        <f>F13+2</f>
        <v>46034</v>
      </c>
      <c r="C14" s="18">
        <v>0</v>
      </c>
      <c r="D14" s="17">
        <f t="shared" si="3"/>
        <v>46034</v>
      </c>
      <c r="E14" s="18">
        <v>4.1666666666666699E-2</v>
      </c>
      <c r="F14" s="17">
        <f>D14</f>
        <v>46034</v>
      </c>
      <c r="G14" s="24">
        <v>0.375</v>
      </c>
      <c r="H14" s="12"/>
      <c r="I14" s="13"/>
    </row>
    <row r="15" spans="1:14" ht="25" customHeight="1">
      <c r="A15" s="15" t="s">
        <v>123</v>
      </c>
      <c r="B15" s="17">
        <f>F14+2</f>
        <v>46036</v>
      </c>
      <c r="C15" s="24">
        <v>0.375</v>
      </c>
      <c r="D15" s="17">
        <f t="shared" si="3"/>
        <v>46036</v>
      </c>
      <c r="E15" s="18">
        <v>0.70833333333333304</v>
      </c>
      <c r="F15" s="17">
        <f>D15+1</f>
        <v>46037</v>
      </c>
      <c r="G15" s="18">
        <v>0.70833333333333304</v>
      </c>
      <c r="H15" s="12"/>
      <c r="I15" s="13"/>
    </row>
    <row r="16" spans="1:14" ht="25" customHeight="1">
      <c r="A16" s="15" t="s">
        <v>252</v>
      </c>
      <c r="B16" s="17">
        <f>F15+3</f>
        <v>46040</v>
      </c>
      <c r="C16" s="24">
        <v>0.95833333333333304</v>
      </c>
      <c r="D16" s="17">
        <f>B16+1</f>
        <v>46041</v>
      </c>
      <c r="E16" s="18">
        <v>0.33333333333333298</v>
      </c>
      <c r="F16" s="17">
        <f>D16</f>
        <v>46041</v>
      </c>
      <c r="G16" s="18">
        <v>0.75</v>
      </c>
      <c r="H16" s="12" t="s">
        <v>253</v>
      </c>
      <c r="I16" s="13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2" type="noConversion"/>
  <conditionalFormatting sqref="B4:B11 B13:B16">
    <cfRule type="cellIs" dxfId="93" priority="47" stopIfTrue="1" operator="equal">
      <formula>$H$3</formula>
    </cfRule>
    <cfRule type="cellIs" dxfId="92" priority="48" stopIfTrue="1" operator="lessThan">
      <formula>$H$3</formula>
    </cfRule>
  </conditionalFormatting>
  <conditionalFormatting sqref="B4:C4">
    <cfRule type="expression" dxfId="91" priority="82495" stopIfTrue="1">
      <formula>AND($B211=$H$3,$B211&lt;&gt;"")</formula>
    </cfRule>
    <cfRule type="expression" dxfId="90" priority="82496" stopIfTrue="1">
      <formula>AND($B211&lt;$H$3,$B211&lt;&gt;"")</formula>
    </cfRule>
  </conditionalFormatting>
  <conditionalFormatting sqref="C6:C9">
    <cfRule type="expression" dxfId="89" priority="21" stopIfTrue="1">
      <formula>B6&lt;$H$3</formula>
    </cfRule>
  </conditionalFormatting>
  <conditionalFormatting sqref="C6:C11">
    <cfRule type="expression" dxfId="88" priority="22" stopIfTrue="1">
      <formula>$F6=$H$3</formula>
    </cfRule>
    <cfRule type="expression" dxfId="87" priority="23" stopIfTrue="1">
      <formula>$B6=$H$3</formula>
    </cfRule>
  </conditionalFormatting>
  <conditionalFormatting sqref="C10:C11">
    <cfRule type="expression" dxfId="86" priority="138" stopIfTrue="1">
      <formula>$F10=$H$3</formula>
    </cfRule>
    <cfRule type="expression" dxfId="85" priority="139" stopIfTrue="1">
      <formula>$B10=$H$3</formula>
    </cfRule>
    <cfRule type="expression" dxfId="84" priority="140" stopIfTrue="1">
      <formula>B10&lt;$H$3</formula>
    </cfRule>
  </conditionalFormatting>
  <conditionalFormatting sqref="C11">
    <cfRule type="expression" dxfId="83" priority="9" stopIfTrue="1">
      <formula>B11&lt;$H$3</formula>
    </cfRule>
  </conditionalFormatting>
  <conditionalFormatting sqref="C13">
    <cfRule type="expression" dxfId="82" priority="103" stopIfTrue="1">
      <formula>$F13=$H$3</formula>
    </cfRule>
    <cfRule type="expression" dxfId="81" priority="104" stopIfTrue="1">
      <formula>$B13=$H$3</formula>
    </cfRule>
    <cfRule type="expression" dxfId="80" priority="105" stopIfTrue="1">
      <formula>B13&lt;$H$3</formula>
    </cfRule>
  </conditionalFormatting>
  <conditionalFormatting sqref="C13:C14">
    <cfRule type="expression" dxfId="79" priority="96" stopIfTrue="1">
      <formula>$F13=$H$3</formula>
    </cfRule>
    <cfRule type="expression" dxfId="78" priority="97" stopIfTrue="1">
      <formula>$B13=$H$3</formula>
    </cfRule>
  </conditionalFormatting>
  <conditionalFormatting sqref="C14">
    <cfRule type="expression" dxfId="77" priority="94" stopIfTrue="1">
      <formula>$F14=$H$3</formula>
    </cfRule>
    <cfRule type="expression" dxfId="76" priority="95" stopIfTrue="1">
      <formula>$B14=$H$3</formula>
    </cfRule>
    <cfRule type="expression" dxfId="75" priority="98" stopIfTrue="1">
      <formula>B14&lt;$H$3</formula>
    </cfRule>
  </conditionalFormatting>
  <conditionalFormatting sqref="D4:D5">
    <cfRule type="cellIs" dxfId="74" priority="163" stopIfTrue="1" operator="equal">
      <formula>$H$3</formula>
    </cfRule>
    <cfRule type="cellIs" dxfId="73" priority="164" stopIfTrue="1" operator="lessThan">
      <formula>$H$3</formula>
    </cfRule>
  </conditionalFormatting>
  <conditionalFormatting sqref="D6:D11 D13:D16">
    <cfRule type="cellIs" dxfId="72" priority="46" stopIfTrue="1" operator="lessThan">
      <formula>$H$3</formula>
    </cfRule>
    <cfRule type="cellIs" dxfId="71" priority="50" stopIfTrue="1" operator="equal">
      <formula>$H$3</formula>
    </cfRule>
  </conditionalFormatting>
  <conditionalFormatting sqref="D4:E4">
    <cfRule type="expression" dxfId="70" priority="82497">
      <formula>AND($D211&lt;$H$3,$D211&lt;&gt;"")</formula>
    </cfRule>
    <cfRule type="expression" dxfId="69" priority="82498">
      <formula>AND($D211=$H$3,$D211&lt;&gt;"")</formula>
    </cfRule>
  </conditionalFormatting>
  <conditionalFormatting sqref="D4:F5">
    <cfRule type="cellIs" dxfId="68" priority="160" stopIfTrue="1" operator="lessThan">
      <formula>$H$3</formula>
    </cfRule>
  </conditionalFormatting>
  <conditionalFormatting sqref="E4">
    <cfRule type="expression" dxfId="67" priority="82499" stopIfTrue="1">
      <formula>$D211=$H$3</formula>
    </cfRule>
  </conditionalFormatting>
  <conditionalFormatting sqref="E6:E9">
    <cfRule type="expression" dxfId="66" priority="18" stopIfTrue="1">
      <formula>D6&lt;$H$3</formula>
    </cfRule>
  </conditionalFormatting>
  <conditionalFormatting sqref="E6:E10">
    <cfRule type="expression" dxfId="65" priority="19" stopIfTrue="1">
      <formula>$F6=$H$3</formula>
    </cfRule>
    <cfRule type="expression" dxfId="64" priority="20" stopIfTrue="1">
      <formula>$B6=$H$3</formula>
    </cfRule>
  </conditionalFormatting>
  <conditionalFormatting sqref="E10">
    <cfRule type="expression" dxfId="63" priority="110" stopIfTrue="1">
      <formula>$F10=$H$3</formula>
    </cfRule>
    <cfRule type="expression" dxfId="62" priority="111" stopIfTrue="1">
      <formula>$B10=$H$3</formula>
    </cfRule>
    <cfRule type="expression" dxfId="61" priority="112" stopIfTrue="1">
      <formula>D10&lt;$H$3</formula>
    </cfRule>
  </conditionalFormatting>
  <conditionalFormatting sqref="E11">
    <cfRule type="expression" dxfId="60" priority="1" stopIfTrue="1">
      <formula>D11&lt;$H$3</formula>
    </cfRule>
    <cfRule type="expression" dxfId="59" priority="2" stopIfTrue="1">
      <formula>$F11=$H$3</formula>
    </cfRule>
    <cfRule type="expression" dxfId="58" priority="3" stopIfTrue="1">
      <formula>$B11=$H$3</formula>
    </cfRule>
  </conditionalFormatting>
  <conditionalFormatting sqref="E13:E14">
    <cfRule type="expression" dxfId="57" priority="91" stopIfTrue="1">
      <formula>D13&lt;$H$3</formula>
    </cfRule>
    <cfRule type="expression" dxfId="56" priority="92" stopIfTrue="1">
      <formula>$F13=$H$3</formula>
    </cfRule>
  </conditionalFormatting>
  <conditionalFormatting sqref="E14">
    <cfRule type="expression" dxfId="55" priority="89" stopIfTrue="1">
      <formula>$F14=$H$3</formula>
    </cfRule>
    <cfRule type="expression" dxfId="54" priority="90" stopIfTrue="1">
      <formula>$B14=$H$3</formula>
    </cfRule>
  </conditionalFormatting>
  <conditionalFormatting sqref="E14:E15">
    <cfRule type="expression" dxfId="53" priority="85" stopIfTrue="1">
      <formula>$F14=$H$3</formula>
    </cfRule>
    <cfRule type="expression" dxfId="52" priority="86" stopIfTrue="1">
      <formula>$B14=$H$3</formula>
    </cfRule>
  </conditionalFormatting>
  <conditionalFormatting sqref="E15">
    <cfRule type="expression" dxfId="51" priority="82" stopIfTrue="1">
      <formula>$F15=$H$3</formula>
    </cfRule>
    <cfRule type="expression" dxfId="50" priority="83" stopIfTrue="1">
      <formula>$B15=$H$3</formula>
    </cfRule>
    <cfRule type="expression" dxfId="49" priority="84" stopIfTrue="1">
      <formula>D15&lt;$H$3</formula>
    </cfRule>
  </conditionalFormatting>
  <conditionalFormatting sqref="E15:E16">
    <cfRule type="expression" dxfId="48" priority="71" stopIfTrue="1">
      <formula>$F15=$H$3</formula>
    </cfRule>
    <cfRule type="expression" dxfId="47" priority="72" stopIfTrue="1">
      <formula>$B15=$H$3</formula>
    </cfRule>
  </conditionalFormatting>
  <conditionalFormatting sqref="E16">
    <cfRule type="expression" dxfId="46" priority="66" stopIfTrue="1">
      <formula>$F16=$H$3</formula>
    </cfRule>
    <cfRule type="expression" dxfId="45" priority="67" stopIfTrue="1">
      <formula>$B16=$H$3</formula>
    </cfRule>
    <cfRule type="expression" dxfId="44" priority="70" stopIfTrue="1">
      <formula>D16&lt;$H$3</formula>
    </cfRule>
  </conditionalFormatting>
  <conditionalFormatting sqref="F4:F11 F13:F16">
    <cfRule type="cellIs" dxfId="43" priority="45" stopIfTrue="1" operator="equal">
      <formula>$H$3</formula>
    </cfRule>
  </conditionalFormatting>
  <conditionalFormatting sqref="F6:F11 F13:F16">
    <cfRule type="cellIs" dxfId="42" priority="49" stopIfTrue="1" operator="lessThan">
      <formula>$H$3</formula>
    </cfRule>
  </conditionalFormatting>
  <conditionalFormatting sqref="F10:F11 F13:F16">
    <cfRule type="expression" dxfId="41" priority="51" stopIfTrue="1">
      <formula>$F10=$H$3</formula>
    </cfRule>
  </conditionalFormatting>
  <conditionalFormatting sqref="F4:G4">
    <cfRule type="expression" dxfId="40" priority="82500">
      <formula>AND($F211&lt;$H$3,$F211&lt;&gt;"")</formula>
    </cfRule>
    <cfRule type="expression" dxfId="39" priority="82501">
      <formula>AND($F211=$H$3,$F211&lt;&gt;"")</formula>
    </cfRule>
  </conditionalFormatting>
  <conditionalFormatting sqref="F6:G8">
    <cfRule type="expression" dxfId="38" priority="58" stopIfTrue="1">
      <formula>$F6=$H$3</formula>
    </cfRule>
  </conditionalFormatting>
  <conditionalFormatting sqref="F9:G9">
    <cfRule type="expression" dxfId="37" priority="17" stopIfTrue="1">
      <formula>$F9=$H$3</formula>
    </cfRule>
  </conditionalFormatting>
  <conditionalFormatting sqref="G4">
    <cfRule type="expression" dxfId="36" priority="82502" stopIfTrue="1">
      <formula>$F211=$H$3</formula>
    </cfRule>
  </conditionalFormatting>
  <conditionalFormatting sqref="G6:G9">
    <cfRule type="expression" dxfId="35" priority="57" stopIfTrue="1">
      <formula>F6&lt;$H$3</formula>
    </cfRule>
  </conditionalFormatting>
  <conditionalFormatting sqref="G10:G11">
    <cfRule type="expression" dxfId="34" priority="10" stopIfTrue="1">
      <formula>$F10=$H$3</formula>
    </cfRule>
    <cfRule type="expression" dxfId="33" priority="11" stopIfTrue="1">
      <formula>$B10=$H$3</formula>
    </cfRule>
    <cfRule type="expression" dxfId="32" priority="14" stopIfTrue="1">
      <formula>F10&lt;$H$3</formula>
    </cfRule>
  </conditionalFormatting>
  <conditionalFormatting sqref="G15">
    <cfRule type="expression" dxfId="31" priority="75" stopIfTrue="1">
      <formula>$F15=$H$3</formula>
    </cfRule>
    <cfRule type="expression" dxfId="30" priority="76" stopIfTrue="1">
      <formula>$B15=$H$3</formula>
    </cfRule>
    <cfRule type="expression" dxfId="29" priority="77" stopIfTrue="1">
      <formula>F15&lt;$H$3</formula>
    </cfRule>
  </conditionalFormatting>
  <conditionalFormatting sqref="G15:G16">
    <cfRule type="expression" dxfId="28" priority="64" stopIfTrue="1">
      <formula>$F15=$H$3</formula>
    </cfRule>
    <cfRule type="expression" dxfId="27" priority="65" stopIfTrue="1">
      <formula>$B15=$H$3</formula>
    </cfRule>
  </conditionalFormatting>
  <conditionalFormatting sqref="G16">
    <cfRule type="expression" dxfId="26" priority="59" stopIfTrue="1">
      <formula>$F16=$H$3</formula>
    </cfRule>
    <cfRule type="expression" dxfId="25" priority="60" stopIfTrue="1">
      <formula>$B16=$H$3</formula>
    </cfRule>
    <cfRule type="expression" dxfId="24" priority="63" stopIfTrue="1">
      <formula>F16&lt;$H$3</formula>
    </cfRule>
  </conditionalFormatting>
  <pageMargins left="0.7" right="0.7" top="0.75" bottom="0.75" header="0.3" footer="0.3"/>
  <ignoredErrors>
    <ignoredError sqref="F15 B10 B8 D7:D8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NPX</vt:lpstr>
      <vt:lpstr>NPX2</vt:lpstr>
      <vt:lpstr>SVP</vt:lpstr>
      <vt:lpstr>SVP2</vt:lpstr>
      <vt:lpstr>BHX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漪 曹</cp:lastModifiedBy>
  <cp:lastPrinted>2018-09-17T06:58:00Z</cp:lastPrinted>
  <dcterms:created xsi:type="dcterms:W3CDTF">1996-12-17T01:32:00Z</dcterms:created>
  <dcterms:modified xsi:type="dcterms:W3CDTF">2026-04-24T07:10:59Z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14248190A8114F8D94E8E3B0DE6D1042_13</vt:lpwstr>
  </property>
  <property fmtid="{D5CDD505-2E9C-101B-9397-08002B2CF9AE}" pid="4" name="CalculationRule">
    <vt:i4>0</vt:i4>
  </property>
</Properties>
</file>