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6999DD7D-374A-4232-BBDD-D988D7EDE0F0}" xr6:coauthVersionLast="47" xr6:coauthVersionMax="47" xr10:uidLastSave="{00000000-0000-0000-0000-000000000000}"/>
  <bookViews>
    <workbookView xWindow="-108" yWindow="-108" windowWidth="23256" windowHeight="12456" tabRatio="593" activeTab="1" xr2:uid="{00000000-000D-0000-FFFF-FFFF00000000}"/>
  </bookViews>
  <sheets>
    <sheet name="NPX" sheetId="242" r:id="rId1"/>
    <sheet name="NPX2" sheetId="243" r:id="rId2"/>
    <sheet name="SVP" sheetId="245" r:id="rId3"/>
    <sheet name="SVP2" sheetId="246" r:id="rId4"/>
    <sheet name="BHX" sheetId="248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243" l="1"/>
  <c r="D51" i="243"/>
  <c r="B51" i="243"/>
  <c r="B58" i="242"/>
  <c r="D46" i="245" l="1"/>
  <c r="B46" i="245"/>
  <c r="D45" i="245"/>
  <c r="B65" i="242"/>
  <c r="B53" i="246"/>
  <c r="F38" i="245"/>
  <c r="B38" i="245"/>
  <c r="F37" i="245"/>
  <c r="F52" i="246" l="1"/>
  <c r="F55" i="246"/>
  <c r="D55" i="246"/>
  <c r="B54" i="246"/>
  <c r="B45" i="245" l="1"/>
  <c r="F45" i="245" s="1"/>
  <c r="F46" i="245" s="1"/>
  <c r="F62" i="242" l="1"/>
  <c r="B63" i="242" l="1"/>
  <c r="D63" i="242" l="1"/>
  <c r="F63" i="242" s="1"/>
  <c r="B64" i="242" s="1"/>
  <c r="D64" i="242" s="1"/>
  <c r="F64" i="242" s="1"/>
  <c r="D65" i="242" s="1"/>
  <c r="F65" i="242" s="1"/>
  <c r="B66" i="242" s="1"/>
  <c r="D66" i="242" s="1"/>
  <c r="F66" i="242" s="1"/>
  <c r="D29" i="242"/>
  <c r="F29" i="242" s="1"/>
  <c r="B30" i="242" l="1"/>
  <c r="D30" i="242" l="1"/>
  <c r="F30" i="242" s="1"/>
  <c r="B31" i="242" s="1"/>
  <c r="D31" i="242" s="1"/>
  <c r="F31" i="242" s="1"/>
  <c r="B32" i="242" s="1"/>
  <c r="D32" i="242" s="1"/>
  <c r="F32" i="242" s="1"/>
  <c r="B50" i="246" l="1"/>
  <c r="D50" i="246" s="1"/>
  <c r="F50" i="246" s="1"/>
  <c r="F21" i="242" l="1"/>
  <c r="B22" i="242" s="1"/>
  <c r="D22" i="242" s="1"/>
  <c r="F22" i="242" l="1"/>
  <c r="B23" i="242" s="1"/>
  <c r="D23" i="242" s="1"/>
  <c r="F23" i="242" s="1"/>
  <c r="B24" i="242" l="1"/>
  <c r="D24" i="242" s="1"/>
  <c r="F24" i="242" s="1"/>
  <c r="B25" i="242" s="1"/>
  <c r="D25" i="242" s="1"/>
  <c r="F16" i="248"/>
  <c r="D16" i="248"/>
  <c r="B16" i="248"/>
  <c r="F15" i="248"/>
  <c r="D15" i="248"/>
  <c r="B15" i="248"/>
  <c r="F14" i="248"/>
  <c r="D14" i="248"/>
  <c r="B14" i="248"/>
  <c r="F13" i="248"/>
  <c r="D13" i="248"/>
  <c r="F11" i="248"/>
  <c r="D11" i="248"/>
  <c r="B11" i="248"/>
  <c r="F10" i="248"/>
  <c r="D10" i="248"/>
  <c r="B10" i="248"/>
  <c r="F9" i="248"/>
  <c r="D9" i="248"/>
  <c r="B9" i="248"/>
  <c r="F8" i="248"/>
  <c r="D8" i="248"/>
  <c r="B8" i="248"/>
  <c r="F7" i="248"/>
  <c r="D7" i="248"/>
  <c r="B7" i="248"/>
  <c r="F6" i="248"/>
  <c r="D6" i="248"/>
  <c r="B52" i="246"/>
  <c r="D52" i="246" s="1"/>
  <c r="D33" i="246"/>
  <c r="F33" i="246" s="1"/>
  <c r="B34" i="246" s="1"/>
  <c r="D34" i="246" s="1"/>
  <c r="F34" i="246" s="1"/>
  <c r="B35" i="246" s="1"/>
  <c r="D35" i="246" s="1"/>
  <c r="F35" i="246" s="1"/>
  <c r="B36" i="246" s="1"/>
  <c r="D36" i="246" s="1"/>
  <c r="F36" i="246" s="1"/>
  <c r="B37" i="246" s="1"/>
  <c r="D37" i="246" s="1"/>
  <c r="F37" i="246" s="1"/>
  <c r="B38" i="246" s="1"/>
  <c r="D38" i="246" s="1"/>
  <c r="F38" i="246" s="1"/>
  <c r="B40" i="246" s="1"/>
  <c r="D40" i="246" s="1"/>
  <c r="F40" i="246" s="1"/>
  <c r="F29" i="246"/>
  <c r="B30" i="246" s="1"/>
  <c r="D30" i="246" s="1"/>
  <c r="F30" i="246" s="1"/>
  <c r="B32" i="246" s="1"/>
  <c r="D32" i="246" s="1"/>
  <c r="F32" i="246" s="1"/>
  <c r="D9" i="246"/>
  <c r="F9" i="246" s="1"/>
  <c r="B10" i="246" s="1"/>
  <c r="D10" i="246" s="1"/>
  <c r="F10" i="246" s="1"/>
  <c r="B11" i="246" s="1"/>
  <c r="D11" i="246" s="1"/>
  <c r="F11" i="246" s="1"/>
  <c r="B13" i="246" s="1"/>
  <c r="D13" i="246" s="1"/>
  <c r="F13" i="246" s="1"/>
  <c r="B14" i="246" s="1"/>
  <c r="D14" i="246" s="1"/>
  <c r="F14" i="246" s="1"/>
  <c r="B16" i="246" s="1"/>
  <c r="D16" i="246" s="1"/>
  <c r="F16" i="246" s="1"/>
  <c r="B17" i="246" s="1"/>
  <c r="D17" i="246" s="1"/>
  <c r="F17" i="246" s="1"/>
  <c r="F29" i="245"/>
  <c r="B30" i="245" s="1"/>
  <c r="D30" i="245" s="1"/>
  <c r="F30" i="245" s="1"/>
  <c r="B31" i="245" s="1"/>
  <c r="D31" i="245" s="1"/>
  <c r="F31" i="245" s="1"/>
  <c r="B32" i="245" s="1"/>
  <c r="D32" i="245" s="1"/>
  <c r="F32" i="245" s="1"/>
  <c r="B33" i="245" s="1"/>
  <c r="D28" i="245"/>
  <c r="F28" i="245" s="1"/>
  <c r="B29" i="245" s="1"/>
  <c r="D27" i="245"/>
  <c r="F27" i="245" s="1"/>
  <c r="B25" i="245"/>
  <c r="D25" i="245" s="1"/>
  <c r="F25" i="245" s="1"/>
  <c r="B26" i="245" s="1"/>
  <c r="D26" i="245" s="1"/>
  <c r="F26" i="245" s="1"/>
  <c r="D11" i="245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2" i="245" s="1"/>
  <c r="D22" i="245" s="1"/>
  <c r="F22" i="245" s="1"/>
  <c r="B23" i="245" s="1"/>
  <c r="D23" i="245" s="1"/>
  <c r="F23" i="245" s="1"/>
  <c r="B24" i="245" s="1"/>
  <c r="D24" i="245" s="1"/>
  <c r="B9" i="245"/>
  <c r="D9" i="245" s="1"/>
  <c r="F9" i="245" s="1"/>
  <c r="B10" i="245" s="1"/>
  <c r="D10" i="245" s="1"/>
  <c r="F10" i="245" s="1"/>
  <c r="F39" i="243"/>
  <c r="B40" i="243" s="1"/>
  <c r="D40" i="243" s="1"/>
  <c r="F40" i="243" s="1"/>
  <c r="B41" i="243" s="1"/>
  <c r="D41" i="243" s="1"/>
  <c r="F41" i="243" s="1"/>
  <c r="B42" i="243" s="1"/>
  <c r="D42" i="243" s="1"/>
  <c r="F42" i="243" s="1"/>
  <c r="B43" i="243" s="1"/>
  <c r="B39" i="243"/>
  <c r="D38" i="243"/>
  <c r="D37" i="243"/>
  <c r="F37" i="243" s="1"/>
  <c r="F35" i="243"/>
  <c r="B36" i="243" s="1"/>
  <c r="D36" i="243" s="1"/>
  <c r="F36" i="243" s="1"/>
  <c r="D17" i="243"/>
  <c r="F17" i="243" s="1"/>
  <c r="B18" i="243" s="1"/>
  <c r="F16" i="243"/>
  <c r="D16" i="243"/>
  <c r="D15" i="243"/>
  <c r="F15" i="243" s="1"/>
  <c r="F13" i="243"/>
  <c r="B14" i="243" s="1"/>
  <c r="D13" i="243"/>
  <c r="B8" i="243"/>
  <c r="D8" i="243" s="1"/>
  <c r="F8" i="243" s="1"/>
  <c r="B47" i="242"/>
  <c r="D47" i="242" s="1"/>
  <c r="F47" i="242" s="1"/>
  <c r="B48" i="242" s="1"/>
  <c r="D48" i="242" s="1"/>
  <c r="F48" i="242" s="1"/>
  <c r="B49" i="242" s="1"/>
  <c r="D49" i="242" s="1"/>
  <c r="F49" i="242" s="1"/>
  <c r="B50" i="242" s="1"/>
  <c r="D50" i="242" s="1"/>
  <c r="F50" i="242" s="1"/>
  <c r="B51" i="242" s="1"/>
  <c r="D51" i="242" s="1"/>
  <c r="F51" i="242" s="1"/>
  <c r="B52" i="242" s="1"/>
  <c r="D52" i="242" s="1"/>
  <c r="F52" i="242" s="1"/>
  <c r="B53" i="242" s="1"/>
  <c r="D46" i="242"/>
  <c r="D45" i="242"/>
  <c r="F45" i="242" s="1"/>
  <c r="F43" i="242"/>
  <c r="B44" i="242" s="1"/>
  <c r="D44" i="242" s="1"/>
  <c r="F44" i="242" s="1"/>
  <c r="F35" i="242"/>
  <c r="B36" i="242" s="1"/>
  <c r="D36" i="242" s="1"/>
  <c r="F36" i="242" s="1"/>
  <c r="B38" i="242" s="1"/>
  <c r="D38" i="242" s="1"/>
  <c r="F38" i="242" s="1"/>
  <c r="B39" i="242" s="1"/>
  <c r="D39" i="242" s="1"/>
  <c r="F39" i="242" s="1"/>
  <c r="B40" i="242" s="1"/>
  <c r="D40" i="242" s="1"/>
  <c r="F40" i="242" s="1"/>
  <c r="B41" i="242" s="1"/>
  <c r="D41" i="242" s="1"/>
  <c r="F41" i="242" s="1"/>
  <c r="B42" i="242" s="1"/>
  <c r="D42" i="242" s="1"/>
  <c r="F42" i="242" s="1"/>
  <c r="B43" i="242" s="1"/>
  <c r="F12" i="242"/>
  <c r="B13" i="242" s="1"/>
  <c r="D13" i="242" s="1"/>
  <c r="F13" i="242" s="1"/>
  <c r="F11" i="242"/>
  <c r="B12" i="242" s="1"/>
  <c r="B11" i="242"/>
  <c r="D10" i="242"/>
  <c r="F9" i="242"/>
  <c r="D7" i="242"/>
  <c r="F7" i="242" s="1"/>
  <c r="B8" i="242" s="1"/>
  <c r="D8" i="242" s="1"/>
  <c r="F8" i="242" s="1"/>
  <c r="B9" i="242" s="1"/>
  <c r="D53" i="242" l="1"/>
  <c r="F53" i="242" s="1"/>
  <c r="B54" i="242" s="1"/>
  <c r="D54" i="242" s="1"/>
  <c r="F54" i="242" s="1"/>
  <c r="B55" i="242" s="1"/>
  <c r="D55" i="242" s="1"/>
  <c r="F55" i="242" s="1"/>
  <c r="F25" i="242"/>
  <c r="D33" i="245"/>
  <c r="F33" i="245" s="1"/>
  <c r="B34" i="245" s="1"/>
  <c r="D34" i="245" s="1"/>
  <c r="F34" i="245" s="1"/>
  <c r="B35" i="245" s="1"/>
  <c r="D43" i="243"/>
  <c r="F43" i="243" s="1"/>
  <c r="D18" i="243"/>
  <c r="F18" i="243"/>
  <c r="B19" i="243" s="1"/>
  <c r="F14" i="243"/>
  <c r="D14" i="243"/>
  <c r="B26" i="242" l="1"/>
  <c r="D26" i="242" s="1"/>
  <c r="F26" i="242" s="1"/>
  <c r="B56" i="242"/>
  <c r="D35" i="245"/>
  <c r="F35" i="245" s="1"/>
  <c r="B36" i="245" s="1"/>
  <c r="D36" i="245" s="1"/>
  <c r="F36" i="245" s="1"/>
  <c r="B44" i="243"/>
  <c r="D44" i="243" s="1"/>
  <c r="F44" i="243" s="1"/>
  <c r="B45" i="243" s="1"/>
  <c r="F19" i="243"/>
  <c r="B20" i="243" s="1"/>
  <c r="D20" i="243" s="1"/>
  <c r="F20" i="243" s="1"/>
  <c r="B21" i="243" s="1"/>
  <c r="D21" i="243" s="1"/>
  <c r="F21" i="243" s="1"/>
  <c r="D19" i="243"/>
  <c r="D56" i="242" l="1"/>
  <c r="F56" i="242" s="1"/>
  <c r="B57" i="242" s="1"/>
  <c r="D57" i="242" s="1"/>
  <c r="F57" i="242" s="1"/>
  <c r="D58" i="242" s="1"/>
  <c r="F53" i="246"/>
  <c r="B22" i="243"/>
  <c r="D22" i="243" s="1"/>
  <c r="F22" i="243" s="1"/>
  <c r="B23" i="243" s="1"/>
  <c r="B37" i="245"/>
  <c r="D37" i="245" s="1"/>
  <c r="D38" i="245" s="1"/>
  <c r="D54" i="246" l="1"/>
  <c r="F54" i="246" s="1"/>
  <c r="B55" i="246" s="1"/>
  <c r="B56" i="246" s="1"/>
  <c r="D23" i="243"/>
  <c r="F23" i="243" s="1"/>
  <c r="B24" i="243" s="1"/>
  <c r="D24" i="243" s="1"/>
  <c r="F24" i="243" s="1"/>
  <c r="B25" i="243" s="1"/>
  <c r="D25" i="243" s="1"/>
  <c r="F25" i="243" s="1"/>
  <c r="B27" i="243" s="1"/>
  <c r="D27" i="243" s="1"/>
  <c r="D45" i="243"/>
  <c r="D49" i="245" l="1"/>
  <c r="F58" i="242"/>
  <c r="B59" i="242" s="1"/>
  <c r="D59" i="242" s="1"/>
  <c r="F59" i="242" s="1"/>
  <c r="F27" i="243"/>
  <c r="F45" i="243"/>
  <c r="B46" i="243" s="1"/>
  <c r="D46" i="243" s="1"/>
  <c r="F46" i="243" s="1"/>
  <c r="B47" i="243" s="1"/>
  <c r="D47" i="243" s="1"/>
  <c r="F49" i="245" l="1"/>
  <c r="B50" i="245" s="1"/>
  <c r="D56" i="246"/>
  <c r="B28" i="243"/>
  <c r="D28" i="243" s="1"/>
  <c r="F56" i="246" l="1"/>
  <c r="B57" i="246" s="1"/>
  <c r="F28" i="243"/>
  <c r="B29" i="243" s="1"/>
  <c r="D29" i="243" s="1"/>
  <c r="F29" i="243" s="1"/>
  <c r="D50" i="245"/>
  <c r="F50" i="245" s="1"/>
  <c r="B51" i="245" s="1"/>
  <c r="F47" i="243"/>
  <c r="D57" i="246" l="1"/>
  <c r="F57" i="246" s="1"/>
  <c r="B58" i="246" s="1"/>
  <c r="D58" i="246" s="1"/>
  <c r="F58" i="246" s="1"/>
  <c r="B30" i="243"/>
  <c r="D30" i="243" s="1"/>
  <c r="F30" i="243" s="1"/>
  <c r="B31" i="243" s="1"/>
  <c r="D31" i="243" s="1"/>
  <c r="F31" i="243" s="1"/>
  <c r="B32" i="243" s="1"/>
  <c r="D32" i="243" s="1"/>
  <c r="F32" i="243" s="1"/>
  <c r="B48" i="243"/>
  <c r="D48" i="243" s="1"/>
  <c r="F48" i="243" s="1"/>
  <c r="B49" i="243" s="1"/>
  <c r="D51" i="245"/>
  <c r="F51" i="245" s="1"/>
  <c r="B52" i="245" s="1"/>
  <c r="D49" i="243" l="1"/>
  <c r="F49" i="243" s="1"/>
  <c r="D52" i="245"/>
  <c r="F52" i="245" s="1"/>
  <c r="B50" i="243" l="1"/>
  <c r="D50" i="243" s="1"/>
  <c r="F50" i="243" s="1"/>
</calcChain>
</file>

<file path=xl/sharedStrings.xml><?xml version="1.0" encoding="utf-8"?>
<sst xmlns="http://schemas.openxmlformats.org/spreadsheetml/2006/main" count="474" uniqueCount="254">
  <si>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</si>
  <si>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</si>
  <si>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</si>
  <si>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</si>
  <si>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</si>
  <si>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</si>
  <si>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</si>
  <si>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</si>
  <si>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</si>
  <si>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 xml:space="preserve">  </t>
  </si>
  <si>
    <t>TAO/2550S</t>
  </si>
  <si>
    <t>P/I NPX line at TAO/port congestion</t>
  </si>
  <si>
    <t>SHA/2550S</t>
  </si>
  <si>
    <t>port congestion</t>
  </si>
  <si>
    <t>NGB/2550S</t>
  </si>
  <si>
    <t>port congestion/will bunker first at XMN after departure NGB</t>
  </si>
  <si>
    <t>MNN/2550N</t>
  </si>
  <si>
    <t>TAO/2551S</t>
  </si>
  <si>
    <t>SHA/2551S</t>
  </si>
  <si>
    <t>port closed from 16th 0257lt to 16th 1400lt due to poor visibility/berth delay due to poor visibility</t>
  </si>
  <si>
    <t>NGB/2551S</t>
  </si>
  <si>
    <t>MNN/2551N</t>
  </si>
  <si>
    <t>TAO/2601S</t>
  </si>
  <si>
    <t>SHA/2601S</t>
  </si>
  <si>
    <t>NGB/2601S</t>
  </si>
  <si>
    <t>MNN/2601N</t>
  </si>
  <si>
    <t>DACHANBAY/2601N</t>
  </si>
  <si>
    <t xml:space="preserve"> </t>
  </si>
  <si>
    <t>NGB/2604S</t>
  </si>
  <si>
    <t>SHA/2604S</t>
  </si>
  <si>
    <t>MNN/2604N</t>
  </si>
  <si>
    <t>TAO/2605W</t>
  </si>
  <si>
    <t>P/I HHX2 line at TAO</t>
  </si>
  <si>
    <t>SHA/2605W</t>
  </si>
  <si>
    <t>HKG/2605W</t>
  </si>
  <si>
    <t>NGB/61S</t>
  </si>
  <si>
    <t>P/I NPX line at NGB/port congestion</t>
  </si>
  <si>
    <t>SHA/61S</t>
  </si>
  <si>
    <t>TAO/61S</t>
  </si>
  <si>
    <t>omit TAO</t>
  </si>
  <si>
    <t>MNN/61N</t>
  </si>
  <si>
    <t>TAO/62S</t>
  </si>
  <si>
    <t>SHA/62S</t>
  </si>
  <si>
    <t>NGB/62S</t>
  </si>
  <si>
    <t>MNN/62N</t>
  </si>
  <si>
    <t>TAO/63S</t>
  </si>
  <si>
    <t>SHA/63S</t>
  </si>
  <si>
    <t>NGB/63S</t>
  </si>
  <si>
    <t>MNN/63N</t>
  </si>
  <si>
    <t>TAO/64S</t>
  </si>
  <si>
    <t>pilot suspend from 1755lt to 2130lt/16th due to big wind/inbound&amp;outbound limited from 16th 0800LT to 17th 1230lt due to poor visibility/port congestion</t>
  </si>
  <si>
    <t>SHA/64S</t>
  </si>
  <si>
    <t>NGB/64S</t>
  </si>
  <si>
    <t>MNN/64N</t>
  </si>
  <si>
    <t>TAO/65S</t>
  </si>
  <si>
    <t>SHA/65S</t>
  </si>
  <si>
    <t>NGB/65S</t>
  </si>
  <si>
    <t>TAO/66S</t>
  </si>
  <si>
    <t>SHA/66S</t>
  </si>
  <si>
    <t>NGB/66S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</si>
  <si>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MV."CA OSAKA" V 2527S/N</t>
    </r>
  </si>
  <si>
    <t>TAO/2527S</t>
  </si>
  <si>
    <t>P/I NPX2 line at TAO/port congestion</t>
  </si>
  <si>
    <t>RIZHAO/2527S</t>
  </si>
  <si>
    <t>OMIT RZH</t>
  </si>
  <si>
    <t>SHA/2527S</t>
  </si>
  <si>
    <t>will bunker first at BAOSHAN NORTH ANCHORAGE after departure SHA</t>
  </si>
  <si>
    <t>MNS/2527N</t>
  </si>
  <si>
    <t>port congestion/port closed from 1900/24th to 1900/25th</t>
  </si>
  <si>
    <t>XMN/2528W</t>
  </si>
  <si>
    <t>P/I BHX line at XMN/delay arrival due to bad weather/port congestion</t>
  </si>
  <si>
    <t>TAO/2552S</t>
  </si>
  <si>
    <t>RIZHAO/2552S</t>
  </si>
  <si>
    <t>SHA/2552S</t>
  </si>
  <si>
    <t>XMN/2552S</t>
  </si>
  <si>
    <t>add call XMN</t>
  </si>
  <si>
    <t>MNS/2552N</t>
  </si>
  <si>
    <t>RIZHAO/2601S</t>
  </si>
  <si>
    <t>delay arrival due to bad weather</t>
  </si>
  <si>
    <t>call QQCTU terminal/port congestion/Ships with a freeboard of less than 5 meters are limited pilot service from 25th 1230LT to 26th 0851LT due to large swell</t>
  </si>
  <si>
    <t>XMN/2601S</t>
  </si>
  <si>
    <t>MNS/2601N</t>
  </si>
  <si>
    <t>TAO/2602S</t>
  </si>
  <si>
    <t>RIZHAO/2602S</t>
  </si>
  <si>
    <t>SHA/2602S</t>
  </si>
  <si>
    <t>XMN/2602S</t>
  </si>
  <si>
    <t>MNS/2602N</t>
  </si>
  <si>
    <t>TAO/2603S</t>
  </si>
  <si>
    <t>SHA/2603S</t>
  </si>
  <si>
    <t>XMN/2603S</t>
  </si>
  <si>
    <t>MNS/2603N</t>
  </si>
  <si>
    <t>TAO/2605S</t>
  </si>
  <si>
    <t>SHA/2605S</t>
  </si>
  <si>
    <t>XMN/2605S</t>
  </si>
  <si>
    <t>MNS/2605N</t>
  </si>
  <si>
    <t>TAO/2607S</t>
  </si>
  <si>
    <t>SHK/2543S</t>
  </si>
  <si>
    <t>P/I SVP line at SHK/port congestion</t>
  </si>
  <si>
    <t>NSA/2543S</t>
  </si>
  <si>
    <t>omit NSA</t>
  </si>
  <si>
    <t>XMN/2543S</t>
  </si>
  <si>
    <t>MNN/2543N</t>
  </si>
  <si>
    <t>port congestion/delay arrive due to typhoon</t>
  </si>
  <si>
    <t>XMN/2544S</t>
  </si>
  <si>
    <t>SHK/2544S</t>
  </si>
  <si>
    <t>NSA/2544S</t>
  </si>
  <si>
    <t>will bunker first at HKG anchorage after departure NSA</t>
  </si>
  <si>
    <t>MMN/2544N</t>
  </si>
  <si>
    <t>XMN/2545S</t>
  </si>
  <si>
    <t>SHK/2545S</t>
  </si>
  <si>
    <t>NSA/2545S</t>
  </si>
  <si>
    <t>MMN/2545N</t>
  </si>
  <si>
    <t>XMN/2546S</t>
  </si>
  <si>
    <t>port congestion/berth delay due to previous vessel departure delay</t>
  </si>
  <si>
    <t>SHK/2546S</t>
  </si>
  <si>
    <t>NSA/2546S</t>
  </si>
  <si>
    <t>port congestion/will bunker first at HKG anchorage after departure NSA</t>
  </si>
  <si>
    <t>MMN/2546N</t>
  </si>
  <si>
    <t>XMN/2547S</t>
  </si>
  <si>
    <t>SHK/2547S</t>
  </si>
  <si>
    <t>NSA/2547S</t>
  </si>
  <si>
    <t>port congestion/will anchor from 3rd 1230lt to 3rd 2100lt due to bad weather</t>
  </si>
  <si>
    <t>MMN/2547N</t>
  </si>
  <si>
    <t>port congestion/delay arrive due to bad weather</t>
  </si>
  <si>
    <t>XMN/2548S</t>
  </si>
  <si>
    <t>delay arrive due to bad weather/port congestion</t>
  </si>
  <si>
    <t>SHK/2548S</t>
  </si>
  <si>
    <t>NSA/2548S</t>
  </si>
  <si>
    <t>MMN/2548N</t>
  </si>
  <si>
    <t>port congestion/delay arrival due to bad weather</t>
  </si>
  <si>
    <t>XMN/2549S</t>
  </si>
  <si>
    <t>SHK/2549S</t>
  </si>
  <si>
    <t>port congestion/delay departure due to oil spill cleanup</t>
  </si>
  <si>
    <t>NSA/2549S</t>
  </si>
  <si>
    <t>MMN/2549N</t>
  </si>
  <si>
    <t>SHK/2603S</t>
  </si>
  <si>
    <t>NSA/2603S</t>
  </si>
  <si>
    <t>call NCT terminal</t>
  </si>
  <si>
    <t>MMN/2603N</t>
  </si>
  <si>
    <t>XMN/2604S</t>
  </si>
  <si>
    <t>SHK/2604S</t>
  </si>
  <si>
    <t>SVP2 MV."LI DA WANG" V 2548S/N</t>
  </si>
  <si>
    <t>P/I SVP2 line at SHK</t>
  </si>
  <si>
    <t>omit XMN</t>
  </si>
  <si>
    <t xml:space="preserve">MNS/2547N </t>
  </si>
  <si>
    <t>will bunker first at HKG anchorage after departure SHK/berth delay due to previous vessel departure late</t>
  </si>
  <si>
    <t xml:space="preserve">MNS/2548N </t>
  </si>
  <si>
    <t>port closed from 1900/24th to 1900/25th/port congestion/delay departure due to the delay of operation</t>
  </si>
  <si>
    <t>omit SHK</t>
  </si>
  <si>
    <t>port congestion/will bunker first at HKG after departure NSA</t>
  </si>
  <si>
    <t>MNS/2549S</t>
  </si>
  <si>
    <t>P/O SVP2 line at MNS/port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</si>
  <si>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2601S/N</t>
    </r>
  </si>
  <si>
    <t>SHK/2601S</t>
  </si>
  <si>
    <t>OMIT SHK</t>
  </si>
  <si>
    <t>NSA/2601S</t>
  </si>
  <si>
    <t>P/I SVP2 line at NSA/delay arrival due to big wind and waves</t>
  </si>
  <si>
    <t>SHA/2602W</t>
  </si>
  <si>
    <t>P/I HHX1 line at SHA</t>
  </si>
  <si>
    <t>NGB/2602W</t>
  </si>
  <si>
    <t>QZH/2551S</t>
  </si>
  <si>
    <t>add call QZH/P/I SVP2 line at QZH</t>
  </si>
  <si>
    <t>NSA/2551S</t>
  </si>
  <si>
    <t>SHK/2551S</t>
  </si>
  <si>
    <t>XMN/2551S</t>
  </si>
  <si>
    <t>MNS/2551N</t>
  </si>
  <si>
    <t>SHK/2602S</t>
  </si>
  <si>
    <t>NSA/2602S</t>
  </si>
  <si>
    <t>NGB/2604W</t>
  </si>
  <si>
    <t>P/I HHX2 line at NGB</t>
  </si>
  <si>
    <t>QINZHOU/2604S</t>
  </si>
  <si>
    <t>P/I SVP2 line at QINZHOU</t>
  </si>
  <si>
    <t>NSA/2604S</t>
  </si>
  <si>
    <t>MNS/2604N</t>
  </si>
  <si>
    <r>
      <rPr>
        <sz val="11"/>
        <rFont val="Verdana"/>
        <family val="2"/>
      </rPr>
      <t xml:space="preserve">BHX </t>
    </r>
    <r>
      <rPr>
        <sz val="10"/>
        <rFont val="Verdana"/>
        <family val="2"/>
      </rPr>
      <t xml:space="preserve"> MV."CA OSAKA" V 2528W/E</t>
    </r>
  </si>
  <si>
    <t>HKG/2528W</t>
  </si>
  <si>
    <t>add call HKG</t>
  </si>
  <si>
    <t>SHK/2528W</t>
  </si>
  <si>
    <t>NSA/2528W</t>
  </si>
  <si>
    <t>DAD/2528E</t>
  </si>
  <si>
    <t>add call DAD/port congestion</t>
  </si>
  <si>
    <t>SGN/2528E</t>
  </si>
  <si>
    <t>call SP-ITC/port congestion</t>
  </si>
  <si>
    <t>port congestion</t>
    <phoneticPr fontId="41" type="noConversion"/>
  </si>
  <si>
    <r>
      <t xml:space="preserve">NPX2 </t>
    </r>
    <r>
      <rPr>
        <sz val="10"/>
        <rFont val="Verdana"/>
        <family val="2"/>
      </rPr>
      <t xml:space="preserve"> MV."UGL SHENZHEN" V 2605S/N</t>
    </r>
    <phoneticPr fontId="41" type="noConversion"/>
  </si>
  <si>
    <t>port congestion/call QQCTU</t>
    <phoneticPr fontId="41" type="noConversion"/>
  </si>
  <si>
    <t>delay arrive due to bad weather/port congestion</t>
    <phoneticPr fontId="41" type="noConversion"/>
  </si>
  <si>
    <r>
      <t xml:space="preserve">SVP2 </t>
    </r>
    <r>
      <rPr>
        <sz val="10"/>
        <rFont val="Verdana"/>
        <family val="2"/>
      </rPr>
      <t xml:space="preserve"> MV."HOPE C" V 2601S/N</t>
    </r>
    <phoneticPr fontId="41" type="noConversion"/>
  </si>
  <si>
    <t>port congestion/will bunker first at HKG anchorage after departure MNN</t>
    <phoneticPr fontId="41" type="noConversion"/>
  </si>
  <si>
    <t>TAO/2603S</t>
    <phoneticPr fontId="41" type="noConversion"/>
  </si>
  <si>
    <t>P/I NPX line at NGB/port congestion</t>
    <phoneticPr fontId="41" type="noConversion"/>
  </si>
  <si>
    <t>SHA/2607S</t>
    <phoneticPr fontId="41" type="noConversion"/>
  </si>
  <si>
    <t>call NCT terminal/port congestion</t>
    <phoneticPr fontId="41" type="noConversion"/>
  </si>
  <si>
    <t>MNN/65N</t>
    <phoneticPr fontId="41" type="noConversion"/>
  </si>
  <si>
    <t>MNN/66N</t>
    <phoneticPr fontId="41" type="noConversion"/>
  </si>
  <si>
    <t>NPX MV."BIG BREEZY" V 2601S/N</t>
    <phoneticPr fontId="41" type="noConversion"/>
  </si>
  <si>
    <r>
      <t xml:space="preserve">NPX </t>
    </r>
    <r>
      <rPr>
        <sz val="10"/>
        <rFont val="Verdana"/>
        <family val="2"/>
      </rPr>
      <t xml:space="preserve"> MV."CA KOBE" V 2604S/N</t>
    </r>
    <phoneticPr fontId="41" type="noConversion"/>
  </si>
  <si>
    <t>port congestion/delay departure due to slowing cargo operations</t>
    <phoneticPr fontId="41" type="noConversion"/>
  </si>
  <si>
    <t>P/I HHX1 line at NGB</t>
    <phoneticPr fontId="41" type="noConversion"/>
  </si>
  <si>
    <t>XMN/2607S</t>
    <phoneticPr fontId="41" type="noConversion"/>
  </si>
  <si>
    <t>SVP MV."HONG YONG LAN TIAN" V 2603S/N</t>
    <phoneticPr fontId="41" type="noConversion"/>
  </si>
  <si>
    <t>port congestion/port closed from 0940/15th to 1815/15th due to big fog</t>
    <phoneticPr fontId="41" type="noConversion"/>
  </si>
  <si>
    <t>P/O NPX line at DA CHAN BAY/port congestion</t>
    <phoneticPr fontId="41" type="noConversion"/>
  </si>
  <si>
    <t>MNS/2607N</t>
    <phoneticPr fontId="41" type="noConversion"/>
  </si>
  <si>
    <t>RIZHAO/2603S</t>
    <phoneticPr fontId="41" type="noConversion"/>
  </si>
  <si>
    <t>SHA/2603S</t>
    <phoneticPr fontId="41" type="noConversion"/>
  </si>
  <si>
    <t>OMIT XMN</t>
    <phoneticPr fontId="41" type="noConversion"/>
  </si>
  <si>
    <t>MNN/2604N</t>
    <phoneticPr fontId="41" type="noConversion"/>
  </si>
  <si>
    <r>
      <t xml:space="preserve">SVP2 </t>
    </r>
    <r>
      <rPr>
        <sz val="10"/>
        <rFont val="Verdana"/>
        <family val="2"/>
      </rPr>
      <t xml:space="preserve"> MV."CA OSAKA" V 2604S/N</t>
    </r>
    <phoneticPr fontId="41" type="noConversion"/>
  </si>
  <si>
    <t>NSA/2603S</t>
    <phoneticPr fontId="41" type="noConversion"/>
  </si>
  <si>
    <t>XMN/2603S</t>
    <phoneticPr fontId="41" type="noConversion"/>
  </si>
  <si>
    <r>
      <t xml:space="preserve">NPX </t>
    </r>
    <r>
      <rPr>
        <sz val="10"/>
        <rFont val="Verdana"/>
        <family val="2"/>
      </rPr>
      <t xml:space="preserve"> MV."JY BONITO" V 2609S/N</t>
    </r>
    <phoneticPr fontId="41" type="noConversion"/>
  </si>
  <si>
    <t>TAO/2609S</t>
    <phoneticPr fontId="42" type="noConversion"/>
  </si>
  <si>
    <t>P/I NPX line at TAO</t>
    <phoneticPr fontId="42" type="noConversion"/>
  </si>
  <si>
    <t>SHA/2609S</t>
    <phoneticPr fontId="42" type="noConversion"/>
  </si>
  <si>
    <t>NGB/2609S</t>
    <phoneticPr fontId="42" type="noConversion"/>
  </si>
  <si>
    <t>MNN/2609N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</si>
  <si>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66S/N</t>
    </r>
    <phoneticPr fontId="41" type="noConversion"/>
  </si>
  <si>
    <t>P/I NPX line at NGB</t>
    <phoneticPr fontId="42" type="noConversion"/>
  </si>
  <si>
    <t>NGB/66S</t>
    <phoneticPr fontId="42" type="noConversion"/>
  </si>
  <si>
    <t>SHA/66S</t>
    <phoneticPr fontId="42" type="noConversion"/>
  </si>
  <si>
    <t>TAO/66S</t>
    <phoneticPr fontId="42" type="noConversion"/>
  </si>
  <si>
    <t>MNN/66N</t>
    <phoneticPr fontId="42" type="noConversion"/>
  </si>
  <si>
    <t>TAO/67S</t>
    <phoneticPr fontId="42" type="noConversion"/>
  </si>
  <si>
    <t>DA CHAN BAY/66N</t>
    <phoneticPr fontId="41" type="noConversion"/>
  </si>
  <si>
    <t>P/O NPX line at DA CHAN BAY</t>
    <phoneticPr fontId="42" type="noConversion"/>
  </si>
  <si>
    <r>
      <t xml:space="preserve">NPX </t>
    </r>
    <r>
      <rPr>
        <sz val="10"/>
        <rFont val="Verdana"/>
        <family val="2"/>
      </rPr>
      <t xml:space="preserve"> MV."OPHELIA(</t>
    </r>
    <r>
      <rPr>
        <sz val="10"/>
        <rFont val="宋体"/>
        <family val="3"/>
        <charset val="134"/>
      </rPr>
      <t>金星奥菲利亚）</t>
    </r>
    <r>
      <rPr>
        <sz val="10"/>
        <rFont val="Verdana"/>
        <family val="2"/>
      </rPr>
      <t>" V 66S/N</t>
    </r>
    <phoneticPr fontId="41" type="noConversion"/>
  </si>
  <si>
    <t>MNS/2603N</t>
    <phoneticPr fontId="41" type="noConversion"/>
  </si>
  <si>
    <r>
      <t xml:space="preserve">NPX2 </t>
    </r>
    <r>
      <rPr>
        <sz val="10"/>
        <rFont val="Verdana"/>
        <family val="2"/>
      </rPr>
      <t xml:space="preserve"> MV."XIAN FENG JU HE" V 2602S/N</t>
    </r>
    <phoneticPr fontId="41" type="noConversion"/>
  </si>
  <si>
    <t>add call MNN/port congestion</t>
    <phoneticPr fontId="41" type="noConversion"/>
  </si>
  <si>
    <t>port congestion/berth delay due to slowing cargo operations</t>
    <phoneticPr fontId="41" type="noConversion"/>
  </si>
  <si>
    <t>XMN/2603N</t>
    <phoneticPr fontId="41" type="noConversion"/>
  </si>
  <si>
    <t>SVP MV."HONG YONG LAN TIAN" V 2610S/N</t>
    <phoneticPr fontId="41" type="noConversion"/>
  </si>
  <si>
    <t>XMN/2610S</t>
    <phoneticPr fontId="41" type="noConversion"/>
  </si>
  <si>
    <t>SHK/2610S</t>
    <phoneticPr fontId="41" type="noConversion"/>
  </si>
  <si>
    <t>MMN/2610N</t>
    <phoneticPr fontId="41" type="noConversion"/>
  </si>
  <si>
    <t>P/I SVP line at XMN</t>
    <phoneticPr fontId="41" type="noConversion"/>
  </si>
  <si>
    <t>NSA/2610S</t>
    <phoneticPr fontId="41" type="noConversion"/>
  </si>
  <si>
    <t>SHK/2605S</t>
  </si>
  <si>
    <t>SHK/2605S</t>
    <phoneticPr fontId="41" type="noConversion"/>
  </si>
  <si>
    <t>NSA/2605S</t>
  </si>
  <si>
    <t>NSA/2605S</t>
    <phoneticPr fontId="41" type="noConversion"/>
  </si>
  <si>
    <t>XMN/2605S</t>
    <phoneticPr fontId="41" type="noConversion"/>
  </si>
  <si>
    <t>MNS/2605N</t>
    <phoneticPr fontId="41" type="noConversion"/>
  </si>
  <si>
    <t>NGB/2606W</t>
    <phoneticPr fontId="41" type="noConversion"/>
  </si>
  <si>
    <t>P/O SVP line at XMN</t>
    <phoneticPr fontId="41" type="noConversion"/>
  </si>
  <si>
    <t>P/I SVP line at SAD</t>
    <phoneticPr fontId="41" type="noConversion"/>
  </si>
  <si>
    <t>SAD/2605S</t>
  </si>
  <si>
    <t>SVP MV."CA MANILA" V 2605S/N</t>
    <phoneticPr fontId="41" type="noConversion"/>
  </si>
  <si>
    <t xml:space="preserve">MNS/2605N </t>
    <phoneticPr fontId="41" type="noConversion"/>
  </si>
  <si>
    <t>NSA/2606S</t>
    <phoneticPr fontId="41" type="noConversion"/>
  </si>
  <si>
    <t>P/I BTX line at NSA</t>
    <phoneticPr fontId="41" type="noConversion"/>
  </si>
  <si>
    <t>call NCT terminal</t>
    <phoneticPr fontId="41" type="noConversion"/>
  </si>
  <si>
    <t>TAO/2607N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</si>
</sst>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3">
    <font>
      <sz val="12"/>
      <name val="宋体"/>
      <charset val="134"/>
    </font>
    <font>
      <sz val="12"/>
      <name val="宋体"/>
      <family val="3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rgb="FFFF0000"/>
      <name val="Verdana"/>
      <family val="2"/>
    </font>
    <font>
      <sz val="10"/>
      <color indexed="10"/>
      <name val="Verdana"/>
      <family val="2"/>
    </font>
    <font>
      <sz val="10"/>
      <color theme="1"/>
      <name val="Verdana"/>
      <family val="2"/>
    </font>
    <font>
      <sz val="10"/>
      <color rgb="FF92D050"/>
      <name val="Verdana"/>
      <family val="2"/>
    </font>
    <font>
      <sz val="10"/>
      <color theme="9" tint="-0.249977111117893"/>
      <name val="Verdana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1" fillId="0" borderId="0" applyFont="0" applyFill="0" applyBorder="0" applyAlignment="0" applyProtection="0">
      <alignment vertical="center"/>
    </xf>
    <xf numFmtId="176" fontId="16" fillId="8" borderId="0" applyNumberFormat="0" applyBorder="0" applyAlignment="0" applyProtection="0">
      <alignment vertical="center"/>
    </xf>
    <xf numFmtId="176" fontId="16" fillId="9" borderId="0" applyNumberFormat="0" applyBorder="0" applyAlignment="0" applyProtection="0">
      <alignment vertical="center"/>
    </xf>
    <xf numFmtId="176" fontId="16" fillId="10" borderId="0" applyNumberFormat="0" applyBorder="0" applyAlignment="0" applyProtection="0">
      <alignment vertical="center"/>
    </xf>
    <xf numFmtId="176" fontId="16" fillId="11" borderId="0" applyNumberFormat="0" applyBorder="0" applyAlignment="0" applyProtection="0">
      <alignment vertical="center"/>
    </xf>
    <xf numFmtId="176" fontId="16" fillId="12" borderId="0" applyNumberFormat="0" applyBorder="0" applyAlignment="0" applyProtection="0">
      <alignment vertical="center"/>
    </xf>
    <xf numFmtId="176" fontId="16" fillId="13" borderId="0" applyNumberFormat="0" applyBorder="0" applyAlignment="0" applyProtection="0">
      <alignment vertical="center"/>
    </xf>
    <xf numFmtId="176" fontId="16" fillId="14" borderId="0" applyNumberFormat="0" applyBorder="0" applyAlignment="0" applyProtection="0">
      <alignment vertical="center"/>
    </xf>
    <xf numFmtId="176" fontId="16" fillId="15" borderId="0" applyNumberFormat="0" applyBorder="0" applyAlignment="0" applyProtection="0">
      <alignment vertical="center"/>
    </xf>
    <xf numFmtId="176" fontId="16" fillId="16" borderId="0" applyNumberFormat="0" applyBorder="0" applyAlignment="0" applyProtection="0">
      <alignment vertical="center"/>
    </xf>
    <xf numFmtId="176" fontId="16" fillId="17" borderId="0" applyNumberFormat="0" applyBorder="0" applyAlignment="0" applyProtection="0">
      <alignment vertical="center"/>
    </xf>
    <xf numFmtId="176" fontId="17" fillId="18" borderId="0" applyNumberFormat="0" applyBorder="0" applyAlignment="0" applyProtection="0">
      <alignment vertical="center"/>
    </xf>
    <xf numFmtId="176" fontId="17" fillId="15" borderId="0" applyNumberFormat="0" applyBorder="0" applyAlignment="0" applyProtection="0">
      <alignment vertical="center"/>
    </xf>
    <xf numFmtId="176" fontId="17" fillId="16" borderId="0" applyNumberFormat="0" applyBorder="0" applyAlignment="0" applyProtection="0">
      <alignment vertical="center"/>
    </xf>
    <xf numFmtId="176" fontId="17" fillId="19" borderId="0" applyNumberFormat="0" applyBorder="0" applyAlignment="0" applyProtection="0">
      <alignment vertical="center"/>
    </xf>
    <xf numFmtId="176" fontId="17" fillId="20" borderId="0" applyNumberFormat="0" applyBorder="0" applyAlignment="0" applyProtection="0">
      <alignment vertical="center"/>
    </xf>
    <xf numFmtId="176" fontId="17" fillId="21" borderId="0" applyNumberFormat="0" applyBorder="0" applyAlignment="0" applyProtection="0">
      <alignment vertical="center"/>
    </xf>
    <xf numFmtId="176" fontId="18" fillId="0" borderId="0"/>
    <xf numFmtId="9" fontId="1" fillId="0" borderId="0" applyFont="0" applyFill="0" applyBorder="0" applyAlignment="0" applyProtection="0">
      <alignment vertical="center"/>
    </xf>
    <xf numFmtId="176" fontId="19" fillId="0" borderId="6" applyNumberFormat="0" applyFill="0" applyAlignment="0" applyProtection="0">
      <alignment vertical="center"/>
    </xf>
    <xf numFmtId="176" fontId="20" fillId="0" borderId="7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21" fillId="0" borderId="0" applyNumberFormat="0" applyFill="0" applyBorder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3" fillId="9" borderId="0" applyNumberFormat="0" applyBorder="0" applyAlignment="0" applyProtection="0">
      <alignment vertical="center"/>
    </xf>
    <xf numFmtId="176" fontId="1" fillId="0" borderId="0">
      <alignment vertical="center"/>
    </xf>
    <xf numFmtId="176" fontId="1" fillId="0" borderId="0"/>
    <xf numFmtId="176" fontId="24" fillId="0" borderId="0">
      <alignment vertical="center"/>
    </xf>
    <xf numFmtId="176" fontId="25" fillId="0" borderId="0" applyNumberFormat="0" applyFill="0" applyBorder="0" applyAlignment="0" applyProtection="0">
      <alignment vertical="top"/>
      <protection locked="0"/>
    </xf>
    <xf numFmtId="176" fontId="26" fillId="10" borderId="0" applyNumberFormat="0" applyBorder="0" applyAlignment="0" applyProtection="0">
      <alignment vertical="center"/>
    </xf>
    <xf numFmtId="176" fontId="27" fillId="0" borderId="9" applyNumberFormat="0" applyFill="0" applyAlignment="0" applyProtection="0">
      <alignment vertical="center"/>
    </xf>
    <xf numFmtId="176" fontId="28" fillId="3" borderId="10" applyNumberFormat="0" applyAlignment="0" applyProtection="0">
      <alignment vertical="center"/>
    </xf>
    <xf numFmtId="176" fontId="29" fillId="22" borderId="11" applyNumberFormat="0" applyAlignment="0" applyProtection="0">
      <alignment vertical="center"/>
    </xf>
    <xf numFmtId="176" fontId="30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2" fillId="0" borderId="12" applyNumberFormat="0" applyFill="0" applyAlignment="0" applyProtection="0">
      <alignment vertical="center"/>
    </xf>
    <xf numFmtId="176" fontId="17" fillId="23" borderId="0" applyNumberFormat="0" applyBorder="0" applyAlignment="0" applyProtection="0">
      <alignment vertical="center"/>
    </xf>
    <xf numFmtId="176" fontId="17" fillId="24" borderId="0" applyNumberFormat="0" applyBorder="0" applyAlignment="0" applyProtection="0">
      <alignment vertical="center"/>
    </xf>
    <xf numFmtId="176" fontId="17" fillId="25" borderId="0" applyNumberFormat="0" applyBorder="0" applyAlignment="0" applyProtection="0">
      <alignment vertical="center"/>
    </xf>
    <xf numFmtId="176" fontId="17" fillId="26" borderId="0" applyNumberFormat="0" applyBorder="0" applyAlignment="0" applyProtection="0">
      <alignment vertical="center"/>
    </xf>
    <xf numFmtId="176" fontId="33" fillId="27" borderId="0" applyNumberFormat="0" applyBorder="0" applyAlignment="0" applyProtection="0">
      <alignment vertical="center"/>
    </xf>
    <xf numFmtId="176" fontId="34" fillId="3" borderId="13" applyNumberFormat="0" applyAlignment="0" applyProtection="0">
      <alignment vertical="center"/>
    </xf>
    <xf numFmtId="176" fontId="35" fillId="13" borderId="10" applyNumberFormat="0" applyAlignment="0" applyProtection="0">
      <alignment vertical="center"/>
    </xf>
    <xf numFmtId="176" fontId="36" fillId="0" borderId="0"/>
    <xf numFmtId="176" fontId="37" fillId="0" borderId="0">
      <alignment vertical="center"/>
    </xf>
    <xf numFmtId="176" fontId="38" fillId="0" borderId="0">
      <alignment vertical="center"/>
    </xf>
    <xf numFmtId="176" fontId="39" fillId="0" borderId="0">
      <alignment vertical="center"/>
    </xf>
    <xf numFmtId="176" fontId="37" fillId="0" borderId="0"/>
    <xf numFmtId="176" fontId="1" fillId="28" borderId="14" applyNumberFormat="0" applyFont="0" applyAlignment="0" applyProtection="0">
      <alignment vertical="center"/>
    </xf>
  </cellStyleXfs>
  <cellXfs count="91">
    <xf numFmtId="176" fontId="0" fillId="0" borderId="0" xfId="0"/>
    <xf numFmtId="176" fontId="1" fillId="0" borderId="0" xfId="27"/>
    <xf numFmtId="176" fontId="1" fillId="0" borderId="0" xfId="27" applyAlignment="1">
      <alignment vertical="center"/>
    </xf>
    <xf numFmtId="14" fontId="7" fillId="2" borderId="1" xfId="27" applyNumberFormat="1" applyFont="1" applyFill="1" applyBorder="1" applyAlignment="1">
      <alignment wrapText="1"/>
    </xf>
    <xf numFmtId="176" fontId="2" fillId="0" borderId="1" xfId="27" applyFont="1" applyBorder="1" applyAlignment="1">
      <alignment wrapText="1"/>
    </xf>
    <xf numFmtId="176" fontId="2" fillId="0" borderId="2" xfId="27" applyFont="1" applyBorder="1" applyAlignment="1">
      <alignment wrapText="1"/>
    </xf>
    <xf numFmtId="176" fontId="9" fillId="3" borderId="2" xfId="27" applyFont="1" applyFill="1" applyBorder="1" applyAlignment="1">
      <alignment wrapText="1"/>
    </xf>
    <xf numFmtId="176" fontId="10" fillId="3" borderId="2" xfId="27" applyFont="1" applyFill="1" applyBorder="1" applyAlignment="1">
      <alignment wrapText="1"/>
    </xf>
    <xf numFmtId="14" fontId="2" fillId="0" borderId="2" xfId="0" applyNumberFormat="1" applyFont="1" applyBorder="1" applyAlignment="1">
      <alignment horizontal="center" wrapText="1"/>
    </xf>
    <xf numFmtId="20" fontId="2" fillId="4" borderId="2" xfId="27" applyNumberFormat="1" applyFont="1" applyFill="1" applyBorder="1" applyAlignment="1">
      <alignment horizontal="center" wrapText="1"/>
    </xf>
    <xf numFmtId="14" fontId="2" fillId="4" borderId="2" xfId="0" applyNumberFormat="1" applyFont="1" applyFill="1" applyBorder="1" applyAlignment="1">
      <alignment horizontal="center" wrapText="1"/>
    </xf>
    <xf numFmtId="20" fontId="2" fillId="0" borderId="2" xfId="0" applyNumberFormat="1" applyFont="1" applyBorder="1" applyAlignment="1">
      <alignment horizontal="center" wrapText="1"/>
    </xf>
    <xf numFmtId="14" fontId="11" fillId="5" borderId="2" xfId="27" applyNumberFormat="1" applyFont="1" applyFill="1" applyBorder="1" applyAlignment="1">
      <alignment horizontal="center" wrapText="1"/>
    </xf>
    <xf numFmtId="176" fontId="1" fillId="0" borderId="2" xfId="27" applyBorder="1"/>
    <xf numFmtId="176" fontId="2" fillId="6" borderId="2" xfId="27" applyFont="1" applyFill="1" applyBorder="1" applyAlignment="1">
      <alignment wrapText="1"/>
    </xf>
    <xf numFmtId="9" fontId="2" fillId="0" borderId="2" xfId="19" applyFont="1" applyBorder="1" applyAlignment="1">
      <alignment wrapText="1"/>
    </xf>
    <xf numFmtId="9" fontId="2" fillId="6" borderId="2" xfId="19" applyFont="1" applyFill="1" applyBorder="1" applyAlignment="1">
      <alignment wrapText="1"/>
    </xf>
    <xf numFmtId="14" fontId="2" fillId="0" borderId="2" xfId="27" applyNumberFormat="1" applyFont="1" applyBorder="1" applyAlignment="1">
      <alignment horizontal="center" wrapText="1"/>
    </xf>
    <xf numFmtId="20" fontId="2" fillId="7" borderId="2" xfId="27" applyNumberFormat="1" applyFont="1" applyFill="1" applyBorder="1" applyAlignment="1">
      <alignment horizontal="center" wrapText="1"/>
    </xf>
    <xf numFmtId="14" fontId="2" fillId="6" borderId="2" xfId="27" applyNumberFormat="1" applyFont="1" applyFill="1" applyBorder="1" applyAlignment="1">
      <alignment horizontal="center" wrapText="1"/>
    </xf>
    <xf numFmtId="20" fontId="2" fillId="6" borderId="2" xfId="27" applyNumberFormat="1" applyFont="1" applyFill="1" applyBorder="1" applyAlignment="1">
      <alignment horizontal="center" wrapText="1"/>
    </xf>
    <xf numFmtId="177" fontId="2" fillId="6" borderId="2" xfId="27" applyNumberFormat="1" applyFont="1" applyFill="1" applyBorder="1" applyAlignment="1">
      <alignment horizontal="center" wrapText="1"/>
    </xf>
    <xf numFmtId="20" fontId="2" fillId="0" borderId="2" xfId="27" applyNumberFormat="1" applyFont="1" applyBorder="1" applyAlignment="1">
      <alignment horizontal="center" wrapText="1"/>
    </xf>
    <xf numFmtId="177" fontId="2" fillId="4" borderId="2" xfId="27" applyNumberFormat="1" applyFont="1" applyFill="1" applyBorder="1" applyAlignment="1">
      <alignment horizontal="center" wrapText="1"/>
    </xf>
    <xf numFmtId="177" fontId="2" fillId="0" borderId="2" xfId="27" applyNumberFormat="1" applyFont="1" applyBorder="1" applyAlignment="1">
      <alignment horizontal="center" wrapText="1"/>
    </xf>
    <xf numFmtId="176" fontId="2" fillId="0" borderId="0" xfId="0" applyFont="1" applyAlignment="1">
      <alignment wrapText="1"/>
    </xf>
    <xf numFmtId="176" fontId="2" fillId="0" borderId="1" xfId="0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10" fillId="3" borderId="2" xfId="0" applyFont="1" applyFill="1" applyBorder="1" applyAlignment="1">
      <alignment wrapText="1"/>
    </xf>
    <xf numFmtId="176" fontId="2" fillId="0" borderId="2" xfId="0" applyFont="1" applyBorder="1" applyAlignment="1">
      <alignment wrapText="1"/>
    </xf>
    <xf numFmtId="14" fontId="11" fillId="5" borderId="2" xfId="0" applyNumberFormat="1" applyFont="1" applyFill="1" applyBorder="1" applyAlignment="1">
      <alignment horizontal="center" wrapText="1"/>
    </xf>
    <xf numFmtId="176" fontId="0" fillId="0" borderId="4" xfId="0" applyBorder="1"/>
    <xf numFmtId="177" fontId="2" fillId="6" borderId="2" xfId="0" applyNumberFormat="1" applyFont="1" applyFill="1" applyBorder="1" applyAlignment="1">
      <alignment horizontal="center" wrapText="1"/>
    </xf>
    <xf numFmtId="14" fontId="2" fillId="6" borderId="2" xfId="0" applyNumberFormat="1" applyFont="1" applyFill="1" applyBorder="1" applyAlignment="1">
      <alignment horizontal="center" wrapText="1"/>
    </xf>
    <xf numFmtId="20" fontId="2" fillId="4" borderId="2" xfId="0" applyNumberFormat="1" applyFont="1" applyFill="1" applyBorder="1" applyAlignment="1">
      <alignment horizontal="center" wrapText="1"/>
    </xf>
    <xf numFmtId="176" fontId="12" fillId="0" borderId="2" xfId="27" applyFont="1" applyBorder="1" applyAlignment="1">
      <alignment horizontal="center" wrapText="1"/>
    </xf>
    <xf numFmtId="176" fontId="2" fillId="6" borderId="2" xfId="0" applyFont="1" applyFill="1" applyBorder="1" applyAlignment="1">
      <alignment wrapText="1"/>
    </xf>
    <xf numFmtId="176" fontId="11" fillId="0" borderId="2" xfId="0" applyFont="1" applyBorder="1" applyAlignment="1">
      <alignment horizontal="center" wrapText="1"/>
    </xf>
    <xf numFmtId="20" fontId="2" fillId="6" borderId="2" xfId="0" applyNumberFormat="1" applyFont="1" applyFill="1" applyBorder="1" applyAlignment="1">
      <alignment horizontal="center" wrapText="1"/>
    </xf>
    <xf numFmtId="176" fontId="0" fillId="0" borderId="2" xfId="0" applyBorder="1"/>
    <xf numFmtId="9" fontId="2" fillId="0" borderId="2" xfId="19" applyFont="1" applyFill="1" applyBorder="1" applyAlignment="1">
      <alignment wrapText="1"/>
    </xf>
    <xf numFmtId="176" fontId="13" fillId="6" borderId="2" xfId="27" applyFont="1" applyFill="1" applyBorder="1" applyAlignment="1">
      <alignment wrapText="1"/>
    </xf>
    <xf numFmtId="9" fontId="13" fillId="0" borderId="2" xfId="1" applyFont="1" applyBorder="1" applyAlignment="1">
      <alignment wrapText="1"/>
    </xf>
    <xf numFmtId="20" fontId="14" fillId="6" borderId="2" xfId="27" applyNumberFormat="1" applyFont="1" applyFill="1" applyBorder="1" applyAlignment="1">
      <alignment horizontal="center" wrapText="1"/>
    </xf>
    <xf numFmtId="176" fontId="13" fillId="0" borderId="2" xfId="27" applyFont="1" applyBorder="1" applyAlignment="1">
      <alignment wrapText="1"/>
    </xf>
    <xf numFmtId="176" fontId="1" fillId="0" borderId="4" xfId="27" applyBorder="1"/>
    <xf numFmtId="14" fontId="2" fillId="0" borderId="5" xfId="27" applyNumberFormat="1" applyFont="1" applyBorder="1" applyAlignment="1">
      <alignment horizontal="center" wrapText="1"/>
    </xf>
    <xf numFmtId="9" fontId="13" fillId="6" borderId="2" xfId="1" applyFont="1" applyFill="1" applyBorder="1" applyAlignment="1">
      <alignment wrapText="1"/>
    </xf>
    <xf numFmtId="9" fontId="2" fillId="0" borderId="2" xfId="1" applyFont="1" applyBorder="1" applyAlignment="1">
      <alignment wrapText="1"/>
    </xf>
    <xf numFmtId="9" fontId="2" fillId="6" borderId="2" xfId="1" applyFont="1" applyFill="1" applyBorder="1" applyAlignment="1">
      <alignment wrapText="1"/>
    </xf>
    <xf numFmtId="176" fontId="1" fillId="0" borderId="0" xfId="27" applyAlignment="1">
      <alignment horizontal="center"/>
    </xf>
    <xf numFmtId="176" fontId="2" fillId="0" borderId="3" xfId="0" applyFont="1" applyBorder="1" applyAlignment="1">
      <alignment wrapText="1"/>
    </xf>
    <xf numFmtId="176" fontId="1" fillId="0" borderId="2" xfId="27" applyBorder="1" applyAlignment="1">
      <alignment vertical="center"/>
    </xf>
    <xf numFmtId="14" fontId="2" fillId="5" borderId="4" xfId="27" applyNumberFormat="1" applyFont="1" applyFill="1" applyBorder="1" applyAlignment="1">
      <alignment horizontal="center" wrapText="1"/>
    </xf>
    <xf numFmtId="14" fontId="15" fillId="6" borderId="2" xfId="27" applyNumberFormat="1" applyFont="1" applyFill="1" applyBorder="1" applyAlignment="1">
      <alignment horizontal="center" wrapText="1"/>
    </xf>
    <xf numFmtId="177" fontId="15" fillId="6" borderId="2" xfId="0" applyNumberFormat="1" applyFont="1" applyFill="1" applyBorder="1" applyAlignment="1">
      <alignment horizontal="center" wrapText="1"/>
    </xf>
    <xf numFmtId="14" fontId="15" fillId="6" borderId="2" xfId="0" applyNumberFormat="1" applyFont="1" applyFill="1" applyBorder="1" applyAlignment="1">
      <alignment horizontal="center" wrapText="1"/>
    </xf>
    <xf numFmtId="14" fontId="2" fillId="5" borderId="2" xfId="27" applyNumberFormat="1" applyFont="1" applyFill="1" applyBorder="1" applyAlignment="1">
      <alignment horizontal="center" wrapText="1"/>
    </xf>
    <xf numFmtId="14" fontId="2" fillId="4" borderId="2" xfId="27" applyNumberFormat="1" applyFont="1" applyFill="1" applyBorder="1" applyAlignment="1">
      <alignment horizontal="center" wrapText="1"/>
    </xf>
    <xf numFmtId="176" fontId="2" fillId="6" borderId="3" xfId="0" applyFont="1" applyFill="1" applyBorder="1" applyAlignment="1">
      <alignment wrapText="1"/>
    </xf>
    <xf numFmtId="14" fontId="2" fillId="5" borderId="2" xfId="0" applyNumberFormat="1" applyFont="1" applyFill="1" applyBorder="1" applyAlignment="1">
      <alignment horizontal="center" wrapText="1"/>
    </xf>
    <xf numFmtId="14" fontId="2" fillId="5" borderId="4" xfId="0" applyNumberFormat="1" applyFont="1" applyFill="1" applyBorder="1" applyAlignment="1">
      <alignment horizontal="center" wrapText="1"/>
    </xf>
    <xf numFmtId="14" fontId="2" fillId="4" borderId="5" xfId="27" applyNumberFormat="1" applyFont="1" applyFill="1" applyBorder="1" applyAlignment="1">
      <alignment horizontal="center" wrapText="1"/>
    </xf>
    <xf numFmtId="176" fontId="2" fillId="0" borderId="0" xfId="27" applyFont="1" applyAlignment="1">
      <alignment horizont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vertical="center" wrapText="1"/>
    </xf>
    <xf numFmtId="176" fontId="5" fillId="0" borderId="0" xfId="27" applyFont="1" applyAlignment="1">
      <alignment horizontal="center" wrapText="1"/>
    </xf>
    <xf numFmtId="176" fontId="6" fillId="0" borderId="0" xfId="27" applyFont="1" applyAlignment="1">
      <alignment horizontal="center" wrapText="1"/>
    </xf>
    <xf numFmtId="176" fontId="7" fillId="0" borderId="1" xfId="27" applyFont="1" applyBorder="1" applyAlignment="1">
      <alignment horizontal="left" wrapText="1"/>
    </xf>
    <xf numFmtId="176" fontId="8" fillId="0" borderId="2" xfId="0" applyFont="1" applyBorder="1" applyAlignment="1">
      <alignment wrapText="1"/>
    </xf>
    <xf numFmtId="176" fontId="2" fillId="0" borderId="2" xfId="0" applyFont="1" applyBorder="1" applyAlignment="1">
      <alignment wrapText="1"/>
    </xf>
    <xf numFmtId="176" fontId="9" fillId="3" borderId="3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7" fillId="0" borderId="2" xfId="27" applyFont="1" applyBorder="1" applyAlignment="1">
      <alignment wrapText="1"/>
    </xf>
    <xf numFmtId="176" fontId="2" fillId="0" borderId="2" xfId="27" applyFont="1" applyBorder="1" applyAlignment="1">
      <alignment wrapText="1"/>
    </xf>
    <xf numFmtId="176" fontId="9" fillId="3" borderId="3" xfId="27" applyFont="1" applyFill="1" applyBorder="1" applyAlignment="1">
      <alignment wrapText="1"/>
    </xf>
    <xf numFmtId="176" fontId="9" fillId="3" borderId="4" xfId="27" applyFont="1" applyFill="1" applyBorder="1" applyAlignment="1">
      <alignment wrapText="1"/>
    </xf>
    <xf numFmtId="176" fontId="8" fillId="0" borderId="3" xfId="0" applyFont="1" applyBorder="1" applyAlignment="1">
      <alignment wrapText="1"/>
    </xf>
    <xf numFmtId="176" fontId="2" fillId="0" borderId="5" xfId="0" applyFont="1" applyBorder="1" applyAlignment="1">
      <alignment wrapText="1"/>
    </xf>
    <xf numFmtId="176" fontId="2" fillId="0" borderId="4" xfId="0" applyFont="1" applyBorder="1" applyAlignment="1">
      <alignment wrapText="1"/>
    </xf>
    <xf numFmtId="176" fontId="8" fillId="0" borderId="5" xfId="0" applyFont="1" applyBorder="1" applyAlignment="1">
      <alignment wrapText="1"/>
    </xf>
    <xf numFmtId="176" fontId="8" fillId="0" borderId="4" xfId="0" applyFont="1" applyBorder="1" applyAlignment="1">
      <alignment wrapText="1"/>
    </xf>
    <xf numFmtId="176" fontId="8" fillId="0" borderId="3" xfId="27" applyFont="1" applyBorder="1" applyAlignment="1">
      <alignment wrapText="1"/>
    </xf>
    <xf numFmtId="176" fontId="2" fillId="0" borderId="5" xfId="27" applyFont="1" applyBorder="1" applyAlignment="1">
      <alignment wrapText="1"/>
    </xf>
    <xf numFmtId="176" fontId="2" fillId="0" borderId="4" xfId="27" applyFont="1" applyBorder="1" applyAlignment="1">
      <alignment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vertical="center" wrapText="1"/>
    </xf>
    <xf numFmtId="176" fontId="5" fillId="0" borderId="0" xfId="0" applyFont="1" applyAlignment="1">
      <alignment horizontal="center" wrapText="1"/>
    </xf>
    <xf numFmtId="176" fontId="6" fillId="0" borderId="0" xfId="0" applyFont="1" applyAlignment="1">
      <alignment horizontal="center" wrapText="1"/>
    </xf>
    <xf numFmtId="176" fontId="7" fillId="0" borderId="1" xfId="0" applyFont="1" applyBorder="1" applyAlignment="1">
      <alignment horizontal="left" wrapText="1"/>
    </xf>
    <xf numFmtId="176" fontId="8" fillId="0" borderId="2" xfId="27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604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500531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935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3722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6"/>
  <sheetViews>
    <sheetView topLeftCell="A31" zoomScaleNormal="100" zoomScaleSheetLayoutView="50" workbookViewId="0">
      <selection activeCell="E59" sqref="E59"/>
    </sheetView>
  </sheetViews>
  <sheetFormatPr defaultColWidth="8.59765625" defaultRowHeight="25.35" customHeight="1"/>
  <cols>
    <col min="1" max="1" width="17.796875" style="1" customWidth="1"/>
    <col min="2" max="7" width="11.59765625" style="50" customWidth="1"/>
    <col min="8" max="8" width="66.5" style="2" customWidth="1"/>
    <col min="9" max="9" width="13.09765625" style="1" customWidth="1"/>
    <col min="10" max="16384" width="8.59765625" style="1"/>
  </cols>
  <sheetData>
    <row r="1" spans="1:11" ht="77.849999999999994" customHeight="1">
      <c r="A1" s="63"/>
      <c r="B1" s="63"/>
      <c r="C1" s="64" t="s">
        <v>0</v>
      </c>
      <c r="D1" s="65"/>
      <c r="E1" s="65"/>
      <c r="F1" s="65"/>
      <c r="G1" s="65"/>
      <c r="H1" s="65"/>
      <c r="I1" s="65"/>
    </row>
    <row r="2" spans="1:11" ht="23.1" customHeight="1">
      <c r="A2" s="66" t="s">
        <v>1</v>
      </c>
      <c r="B2" s="66"/>
      <c r="C2" s="67" t="s">
        <v>2</v>
      </c>
      <c r="D2" s="67"/>
      <c r="E2" s="67"/>
      <c r="F2" s="67"/>
      <c r="G2" s="67"/>
      <c r="H2" s="67"/>
      <c r="I2" s="67"/>
    </row>
    <row r="3" spans="1:11" ht="25.35" customHeight="1">
      <c r="A3" s="68"/>
      <c r="B3" s="68"/>
      <c r="C3" s="68"/>
      <c r="D3" s="68"/>
      <c r="E3" s="68"/>
      <c r="F3" s="68"/>
      <c r="G3" s="68"/>
      <c r="H3" s="3">
        <v>46083</v>
      </c>
      <c r="I3" s="4"/>
    </row>
    <row r="4" spans="1:11" customFormat="1" ht="24" hidden="1" customHeight="1">
      <c r="A4" s="77" t="s">
        <v>195</v>
      </c>
      <c r="B4" s="78"/>
      <c r="C4" s="78"/>
      <c r="D4" s="78"/>
      <c r="E4" s="78"/>
      <c r="F4" s="78"/>
      <c r="G4" s="78"/>
      <c r="H4" s="78"/>
      <c r="I4" s="79"/>
    </row>
    <row r="5" spans="1:11" customFormat="1" ht="24" hidden="1" customHeight="1">
      <c r="A5" s="27" t="s">
        <v>3</v>
      </c>
      <c r="B5" s="71" t="s">
        <v>4</v>
      </c>
      <c r="C5" s="72"/>
      <c r="D5" s="71" t="s">
        <v>5</v>
      </c>
      <c r="E5" s="72"/>
      <c r="F5" s="71" t="s">
        <v>6</v>
      </c>
      <c r="G5" s="72"/>
      <c r="H5" s="28" t="s">
        <v>7</v>
      </c>
      <c r="I5" s="28" t="s">
        <v>8</v>
      </c>
      <c r="K5" t="s">
        <v>9</v>
      </c>
    </row>
    <row r="6" spans="1:11" customFormat="1" ht="24" hidden="1" customHeight="1">
      <c r="A6" s="36" t="s">
        <v>10</v>
      </c>
      <c r="B6" s="17">
        <v>46019</v>
      </c>
      <c r="C6" s="18">
        <v>0.95833333333333304</v>
      </c>
      <c r="D6" s="46">
        <v>46020</v>
      </c>
      <c r="E6" s="18">
        <v>0.170833333333333</v>
      </c>
      <c r="F6" s="46">
        <v>46020</v>
      </c>
      <c r="G6" s="18">
        <v>0.81388888888888899</v>
      </c>
      <c r="H6" s="30" t="s">
        <v>11</v>
      </c>
      <c r="I6" s="31"/>
    </row>
    <row r="7" spans="1:11" customFormat="1" ht="24" hidden="1" customHeight="1">
      <c r="A7" s="29" t="s">
        <v>12</v>
      </c>
      <c r="B7" s="17">
        <v>46021</v>
      </c>
      <c r="C7" s="18">
        <v>0.91666666666666696</v>
      </c>
      <c r="D7" s="46">
        <f>B7+2</f>
        <v>46023</v>
      </c>
      <c r="E7" s="18">
        <v>0.54166666666666696</v>
      </c>
      <c r="F7" s="46">
        <f>D7</f>
        <v>46023</v>
      </c>
      <c r="G7" s="18">
        <v>0.89583333333333304</v>
      </c>
      <c r="H7" s="30" t="s">
        <v>13</v>
      </c>
      <c r="I7" s="31"/>
    </row>
    <row r="8" spans="1:11" customFormat="1" ht="24" hidden="1" customHeight="1">
      <c r="A8" s="29" t="s">
        <v>14</v>
      </c>
      <c r="B8" s="17">
        <f>F7+1</f>
        <v>46024</v>
      </c>
      <c r="C8" s="18">
        <v>0.625</v>
      </c>
      <c r="D8" s="46">
        <f>B8+1</f>
        <v>46025</v>
      </c>
      <c r="E8" s="18">
        <v>0.18333333333333299</v>
      </c>
      <c r="F8" s="46">
        <f>D8</f>
        <v>46025</v>
      </c>
      <c r="G8" s="18">
        <v>0.47916666666666702</v>
      </c>
      <c r="H8" s="30" t="s">
        <v>15</v>
      </c>
      <c r="I8" s="31"/>
    </row>
    <row r="9" spans="1:11" customFormat="1" ht="24" hidden="1" customHeight="1">
      <c r="A9" s="51" t="s">
        <v>16</v>
      </c>
      <c r="B9" s="8">
        <f>F8+4</f>
        <v>46029</v>
      </c>
      <c r="C9" s="18">
        <v>0.99236111111111103</v>
      </c>
      <c r="D9" s="10">
        <v>46030</v>
      </c>
      <c r="E9" s="18">
        <v>0.57083333333333297</v>
      </c>
      <c r="F9" s="8">
        <f>D9+1</f>
        <v>46031</v>
      </c>
      <c r="G9" s="18">
        <v>0.61736111111111103</v>
      </c>
      <c r="H9" s="30"/>
      <c r="I9" s="31"/>
    </row>
    <row r="10" spans="1:11" customFormat="1" ht="24" hidden="1" customHeight="1">
      <c r="A10" s="51" t="s">
        <v>17</v>
      </c>
      <c r="B10" s="8">
        <v>46036</v>
      </c>
      <c r="C10" s="18">
        <v>0.25</v>
      </c>
      <c r="D10" s="10">
        <f>B10</f>
        <v>46036</v>
      </c>
      <c r="E10" s="18">
        <v>0.29166666666666702</v>
      </c>
      <c r="F10" s="8">
        <v>46036</v>
      </c>
      <c r="G10" s="18">
        <v>0.72499999999999998</v>
      </c>
      <c r="H10" s="30" t="s">
        <v>13</v>
      </c>
      <c r="I10" s="31"/>
    </row>
    <row r="11" spans="1:11" customFormat="1" ht="24" hidden="1" customHeight="1">
      <c r="A11" s="51" t="s">
        <v>18</v>
      </c>
      <c r="B11" s="8">
        <f>F10+2</f>
        <v>46038</v>
      </c>
      <c r="C11" s="18">
        <v>0.26250000000000001</v>
      </c>
      <c r="D11" s="10">
        <v>46038</v>
      </c>
      <c r="E11" s="18">
        <v>0.88749999999999996</v>
      </c>
      <c r="F11" s="8">
        <f t="shared" ref="F11" si="0">D11+1</f>
        <v>46039</v>
      </c>
      <c r="G11" s="18">
        <v>0.33333333333333298</v>
      </c>
      <c r="H11" s="30" t="s">
        <v>19</v>
      </c>
      <c r="I11" s="31"/>
    </row>
    <row r="12" spans="1:11" customFormat="1" ht="24" hidden="1" customHeight="1">
      <c r="A12" s="51" t="s">
        <v>20</v>
      </c>
      <c r="B12" s="8">
        <f>F11</f>
        <v>46039</v>
      </c>
      <c r="C12" s="18">
        <v>0.94236111111111098</v>
      </c>
      <c r="D12" s="8">
        <v>46041</v>
      </c>
      <c r="E12" s="18">
        <v>0.05</v>
      </c>
      <c r="F12" s="8">
        <f>D12</f>
        <v>46041</v>
      </c>
      <c r="G12" s="18">
        <v>0.38819444444444401</v>
      </c>
      <c r="H12" s="30" t="s">
        <v>13</v>
      </c>
      <c r="I12" s="31"/>
    </row>
    <row r="13" spans="1:11" customFormat="1" ht="24" hidden="1" customHeight="1">
      <c r="A13" s="51" t="s">
        <v>21</v>
      </c>
      <c r="B13" s="8">
        <f>F12+4</f>
        <v>46045</v>
      </c>
      <c r="C13" s="18">
        <v>6.9444444444444404E-4</v>
      </c>
      <c r="D13" s="8">
        <f>B13+5</f>
        <v>46050</v>
      </c>
      <c r="E13" s="18">
        <v>0.82916666666666705</v>
      </c>
      <c r="F13" s="8">
        <f>D13+2</f>
        <v>46052</v>
      </c>
      <c r="G13" s="18">
        <v>0.23749999999999999</v>
      </c>
      <c r="H13" s="30" t="s">
        <v>13</v>
      </c>
      <c r="I13" s="31"/>
    </row>
    <row r="14" spans="1:11" customFormat="1" ht="24" hidden="1" customHeight="1">
      <c r="A14" s="51" t="s">
        <v>22</v>
      </c>
      <c r="B14" s="8">
        <v>46056</v>
      </c>
      <c r="C14" s="18">
        <v>0.92500000000000004</v>
      </c>
      <c r="D14" s="8">
        <v>46060</v>
      </c>
      <c r="E14" s="18">
        <v>0.179166666666667</v>
      </c>
      <c r="F14" s="8">
        <v>46060</v>
      </c>
      <c r="G14" s="18">
        <v>0.66666666666666663</v>
      </c>
      <c r="H14" s="30" t="s">
        <v>13</v>
      </c>
      <c r="I14" s="31"/>
    </row>
    <row r="15" spans="1:11" customFormat="1" ht="24" hidden="1" customHeight="1">
      <c r="A15" s="51" t="s">
        <v>23</v>
      </c>
      <c r="B15" s="8">
        <v>46062</v>
      </c>
      <c r="C15" s="18">
        <v>6.25E-2</v>
      </c>
      <c r="D15" s="8">
        <v>46062</v>
      </c>
      <c r="E15" s="18">
        <v>0.3125</v>
      </c>
      <c r="F15" s="8">
        <v>46062</v>
      </c>
      <c r="G15" s="18">
        <v>0.66666666666666696</v>
      </c>
      <c r="H15" s="30" t="s">
        <v>13</v>
      </c>
      <c r="I15" s="31"/>
    </row>
    <row r="16" spans="1:11" customFormat="1" ht="24" hidden="1" customHeight="1">
      <c r="A16" s="51" t="s">
        <v>24</v>
      </c>
      <c r="B16" s="8">
        <v>46063</v>
      </c>
      <c r="C16" s="18">
        <v>0.33333333333333298</v>
      </c>
      <c r="D16" s="8">
        <v>46066</v>
      </c>
      <c r="E16" s="18">
        <v>0.54166666666666663</v>
      </c>
      <c r="F16" s="8">
        <v>46066</v>
      </c>
      <c r="G16" s="18">
        <v>0.97916666666666663</v>
      </c>
      <c r="H16" s="30" t="s">
        <v>183</v>
      </c>
      <c r="I16" s="31"/>
    </row>
    <row r="17" spans="1:14" customFormat="1" ht="24" hidden="1" customHeight="1">
      <c r="A17" s="51" t="s">
        <v>25</v>
      </c>
      <c r="B17" s="8">
        <v>46069</v>
      </c>
      <c r="C17" s="18">
        <v>0.875</v>
      </c>
      <c r="D17" s="8">
        <v>46070</v>
      </c>
      <c r="E17" s="18">
        <v>4.1666666666666664E-2</v>
      </c>
      <c r="F17" s="8">
        <v>46071</v>
      </c>
      <c r="G17" s="18">
        <v>0.38541666666666669</v>
      </c>
      <c r="H17" s="30" t="s">
        <v>183</v>
      </c>
      <c r="I17" s="31"/>
    </row>
    <row r="18" spans="1:14" customFormat="1" ht="24" hidden="1" customHeight="1">
      <c r="A18" s="51" t="s">
        <v>26</v>
      </c>
      <c r="B18" s="8">
        <v>46073</v>
      </c>
      <c r="C18" s="18">
        <v>0.66666666666666663</v>
      </c>
      <c r="D18" s="8">
        <v>46075</v>
      </c>
      <c r="E18" s="18">
        <v>0.36388888888888887</v>
      </c>
      <c r="F18" s="8">
        <v>46076</v>
      </c>
      <c r="G18" s="18">
        <v>0.29166666666666669</v>
      </c>
      <c r="H18" s="30" t="s">
        <v>202</v>
      </c>
      <c r="I18" s="31"/>
    </row>
    <row r="19" spans="1:14" customFormat="1" ht="24" hidden="1" customHeight="1">
      <c r="A19" s="77" t="s">
        <v>196</v>
      </c>
      <c r="B19" s="80"/>
      <c r="C19" s="80"/>
      <c r="D19" s="80"/>
      <c r="E19" s="80"/>
      <c r="F19" s="80"/>
      <c r="G19" s="80"/>
      <c r="H19" s="80"/>
      <c r="I19" s="81"/>
    </row>
    <row r="20" spans="1:14" customFormat="1" ht="24" hidden="1" customHeight="1">
      <c r="A20" s="27" t="s">
        <v>3</v>
      </c>
      <c r="B20" s="71" t="s">
        <v>4</v>
      </c>
      <c r="C20" s="72"/>
      <c r="D20" s="71" t="s">
        <v>5</v>
      </c>
      <c r="E20" s="72"/>
      <c r="F20" s="71" t="s">
        <v>6</v>
      </c>
      <c r="G20" s="72"/>
      <c r="H20" s="28" t="s">
        <v>7</v>
      </c>
      <c r="I20" s="28" t="s">
        <v>8</v>
      </c>
      <c r="N20" t="s">
        <v>27</v>
      </c>
    </row>
    <row r="21" spans="1:14" customFormat="1" ht="24" hidden="1" customHeight="1">
      <c r="A21" s="29" t="s">
        <v>28</v>
      </c>
      <c r="B21" s="46">
        <v>46066</v>
      </c>
      <c r="C21" s="18">
        <v>0.33333333333333331</v>
      </c>
      <c r="D21" s="8">
        <v>46067</v>
      </c>
      <c r="E21" s="18">
        <v>0.75</v>
      </c>
      <c r="F21" s="46">
        <f>D21+1</f>
        <v>46068</v>
      </c>
      <c r="G21" s="18">
        <v>0.75</v>
      </c>
      <c r="H21" s="30" t="s">
        <v>190</v>
      </c>
      <c r="I21" s="31"/>
    </row>
    <row r="22" spans="1:14" customFormat="1" ht="24" hidden="1" customHeight="1">
      <c r="A22" s="29" t="s">
        <v>29</v>
      </c>
      <c r="B22" s="46">
        <f>F21+1</f>
        <v>46069</v>
      </c>
      <c r="C22" s="18">
        <v>0.25</v>
      </c>
      <c r="D22" s="8">
        <f>B22+2</f>
        <v>46071</v>
      </c>
      <c r="E22" s="18">
        <v>0.25833333333333336</v>
      </c>
      <c r="F22" s="46">
        <f>D22</f>
        <v>46071</v>
      </c>
      <c r="G22" s="18">
        <v>0.5708333333333333</v>
      </c>
      <c r="H22" s="30" t="s">
        <v>201</v>
      </c>
      <c r="I22" s="31"/>
    </row>
    <row r="23" spans="1:14" customFormat="1" ht="24" hidden="1" customHeight="1">
      <c r="A23" s="29" t="s">
        <v>30</v>
      </c>
      <c r="B23" s="46">
        <f>F22+4</f>
        <v>46075</v>
      </c>
      <c r="C23" s="18">
        <v>0.125</v>
      </c>
      <c r="D23" s="8">
        <f>B23+1</f>
        <v>46076</v>
      </c>
      <c r="E23" s="18">
        <v>0.7416666666666667</v>
      </c>
      <c r="F23" s="46">
        <f>D23+1</f>
        <v>46077</v>
      </c>
      <c r="G23" s="18">
        <v>0.91666666666666663</v>
      </c>
      <c r="H23" s="30" t="s">
        <v>183</v>
      </c>
      <c r="I23" s="31"/>
    </row>
    <row r="24" spans="1:14" customFormat="1" ht="24" hidden="1" customHeight="1">
      <c r="A24" s="29" t="s">
        <v>31</v>
      </c>
      <c r="B24" s="46">
        <f>F23+5</f>
        <v>46082</v>
      </c>
      <c r="C24" s="18">
        <v>0</v>
      </c>
      <c r="D24" s="8">
        <f>B24</f>
        <v>46082</v>
      </c>
      <c r="E24" s="18">
        <v>0.70833333333333337</v>
      </c>
      <c r="F24" s="62">
        <f>D24+1</f>
        <v>46083</v>
      </c>
      <c r="G24" s="9">
        <v>5.4166666666666669E-2</v>
      </c>
      <c r="H24" s="30" t="s">
        <v>32</v>
      </c>
      <c r="I24" s="31"/>
    </row>
    <row r="25" spans="1:14" customFormat="1" ht="24" hidden="1" customHeight="1">
      <c r="A25" s="29" t="s">
        <v>33</v>
      </c>
      <c r="B25" s="46">
        <f>F24+1</f>
        <v>46084</v>
      </c>
      <c r="C25" s="22">
        <v>0.3125</v>
      </c>
      <c r="D25" s="46">
        <f>B25</f>
        <v>46084</v>
      </c>
      <c r="E25" s="22">
        <v>0.52083333333333337</v>
      </c>
      <c r="F25" s="46">
        <f>D25</f>
        <v>46084</v>
      </c>
      <c r="G25" s="22">
        <v>0.95833333333333337</v>
      </c>
      <c r="H25" s="52"/>
      <c r="I25" s="31"/>
    </row>
    <row r="26" spans="1:14" customFormat="1" ht="24" hidden="1" customHeight="1">
      <c r="A26" s="29" t="s">
        <v>34</v>
      </c>
      <c r="B26" s="46">
        <f>F25+3</f>
        <v>46087</v>
      </c>
      <c r="C26" s="22">
        <v>0.375</v>
      </c>
      <c r="D26" s="46">
        <f>B26</f>
        <v>46087</v>
      </c>
      <c r="E26" s="22">
        <v>0.41666666666666669</v>
      </c>
      <c r="F26" s="46">
        <f>D26</f>
        <v>46087</v>
      </c>
      <c r="G26" s="22">
        <v>0.75</v>
      </c>
      <c r="H26" s="52"/>
      <c r="I26" s="31"/>
    </row>
    <row r="27" spans="1:14" customFormat="1" ht="24" customHeight="1">
      <c r="A27" s="77" t="s">
        <v>211</v>
      </c>
      <c r="B27" s="80"/>
      <c r="C27" s="80"/>
      <c r="D27" s="80"/>
      <c r="E27" s="80"/>
      <c r="F27" s="80"/>
      <c r="G27" s="80"/>
      <c r="H27" s="80"/>
      <c r="I27" s="81"/>
    </row>
    <row r="28" spans="1:14" customFormat="1" ht="24" customHeight="1">
      <c r="A28" s="27" t="s">
        <v>3</v>
      </c>
      <c r="B28" s="71" t="s">
        <v>4</v>
      </c>
      <c r="C28" s="72"/>
      <c r="D28" s="71" t="s">
        <v>5</v>
      </c>
      <c r="E28" s="72"/>
      <c r="F28" s="71" t="s">
        <v>6</v>
      </c>
      <c r="G28" s="72"/>
      <c r="H28" s="28" t="s">
        <v>7</v>
      </c>
      <c r="I28" s="28" t="s">
        <v>8</v>
      </c>
      <c r="N28" t="s">
        <v>27</v>
      </c>
    </row>
    <row r="29" spans="1:14" customFormat="1" ht="24" customHeight="1">
      <c r="A29" s="51" t="s">
        <v>212</v>
      </c>
      <c r="B29" s="8">
        <v>46089</v>
      </c>
      <c r="C29" s="18">
        <v>0.5</v>
      </c>
      <c r="D29" s="8">
        <f>B29</f>
        <v>46089</v>
      </c>
      <c r="E29" s="18">
        <v>0.54166666666666663</v>
      </c>
      <c r="F29" s="8">
        <f>D29+1</f>
        <v>46090</v>
      </c>
      <c r="G29" s="18">
        <v>0.125</v>
      </c>
      <c r="H29" s="30" t="s">
        <v>213</v>
      </c>
      <c r="I29" s="31"/>
    </row>
    <row r="30" spans="1:14" customFormat="1" ht="24" customHeight="1">
      <c r="A30" s="51" t="s">
        <v>214</v>
      </c>
      <c r="B30" s="8">
        <f>F29+1</f>
        <v>46091</v>
      </c>
      <c r="C30" s="18">
        <v>0.16666666666666666</v>
      </c>
      <c r="D30" s="8">
        <f>B30</f>
        <v>46091</v>
      </c>
      <c r="E30" s="18">
        <v>0.5</v>
      </c>
      <c r="F30" s="8">
        <f>D30</f>
        <v>46091</v>
      </c>
      <c r="G30" s="18">
        <v>0.91666666666666663</v>
      </c>
      <c r="H30" s="30"/>
      <c r="I30" s="31"/>
    </row>
    <row r="31" spans="1:14" customFormat="1" ht="24" customHeight="1">
      <c r="A31" s="51" t="s">
        <v>215</v>
      </c>
      <c r="B31" s="8">
        <f>F30+1</f>
        <v>46092</v>
      </c>
      <c r="C31" s="18">
        <v>0.5</v>
      </c>
      <c r="D31" s="8">
        <f>B31</f>
        <v>46092</v>
      </c>
      <c r="E31" s="18">
        <v>0.58333333333333337</v>
      </c>
      <c r="F31" s="8">
        <f>D31+1</f>
        <v>46093</v>
      </c>
      <c r="G31" s="18">
        <v>0</v>
      </c>
      <c r="H31" s="30"/>
      <c r="I31" s="31"/>
    </row>
    <row r="32" spans="1:14" customFormat="1" ht="24" customHeight="1">
      <c r="A32" s="51" t="s">
        <v>216</v>
      </c>
      <c r="B32" s="8">
        <f>F31+3</f>
        <v>46096</v>
      </c>
      <c r="C32" s="18">
        <v>0</v>
      </c>
      <c r="D32" s="8">
        <f>B32</f>
        <v>46096</v>
      </c>
      <c r="E32" s="18">
        <v>0.5</v>
      </c>
      <c r="F32" s="8">
        <f>D32+1</f>
        <v>46097</v>
      </c>
      <c r="G32" s="18">
        <v>0.5</v>
      </c>
      <c r="H32" s="30"/>
      <c r="I32" s="31"/>
    </row>
    <row r="33" spans="1:9" ht="26.85" customHeight="1">
      <c r="A33" s="73" t="s">
        <v>226</v>
      </c>
      <c r="B33" s="74"/>
      <c r="C33" s="74"/>
      <c r="D33" s="74"/>
      <c r="E33" s="74"/>
      <c r="F33" s="74"/>
      <c r="G33" s="74"/>
      <c r="H33" s="74"/>
      <c r="I33" s="74"/>
    </row>
    <row r="34" spans="1:9" ht="26.85" customHeight="1">
      <c r="A34" s="6" t="s">
        <v>3</v>
      </c>
      <c r="B34" s="75" t="s">
        <v>4</v>
      </c>
      <c r="C34" s="76"/>
      <c r="D34" s="75" t="s">
        <v>5</v>
      </c>
      <c r="E34" s="76"/>
      <c r="F34" s="75" t="s">
        <v>6</v>
      </c>
      <c r="G34" s="76"/>
      <c r="H34" s="7" t="s">
        <v>7</v>
      </c>
      <c r="I34" s="7" t="s">
        <v>8</v>
      </c>
    </row>
    <row r="35" spans="1:9" ht="25.35" hidden="1" customHeight="1">
      <c r="A35" s="41" t="s">
        <v>35</v>
      </c>
      <c r="B35" s="46">
        <v>45990</v>
      </c>
      <c r="C35" s="18">
        <v>0.75</v>
      </c>
      <c r="D35" s="46">
        <v>45994</v>
      </c>
      <c r="E35" s="9">
        <v>0.78263888888888899</v>
      </c>
      <c r="F35" s="46">
        <f>D35+1</f>
        <v>45995</v>
      </c>
      <c r="G35" s="18">
        <v>0.5</v>
      </c>
      <c r="H35" s="35" t="s">
        <v>36</v>
      </c>
      <c r="I35" s="53"/>
    </row>
    <row r="36" spans="1:9" ht="25.35" hidden="1" customHeight="1">
      <c r="A36" s="44" t="s">
        <v>37</v>
      </c>
      <c r="B36" s="46">
        <f>F35+1</f>
        <v>45996</v>
      </c>
      <c r="C36" s="18">
        <v>0</v>
      </c>
      <c r="D36" s="46">
        <f>B36</f>
        <v>45996</v>
      </c>
      <c r="E36" s="18">
        <v>0.5</v>
      </c>
      <c r="F36" s="46">
        <f>D36</f>
        <v>45996</v>
      </c>
      <c r="G36" s="18">
        <v>0.91666666666666696</v>
      </c>
      <c r="H36" s="35"/>
      <c r="I36" s="53"/>
    </row>
    <row r="37" spans="1:9" ht="25.35" hidden="1" customHeight="1">
      <c r="A37" s="44" t="s">
        <v>38</v>
      </c>
      <c r="B37" s="54"/>
      <c r="C37" s="55"/>
      <c r="D37" s="54"/>
      <c r="E37" s="55"/>
      <c r="F37" s="56"/>
      <c r="G37" s="55"/>
      <c r="H37" s="30" t="s">
        <v>39</v>
      </c>
      <c r="I37" s="53"/>
    </row>
    <row r="38" spans="1:9" ht="25.35" hidden="1" customHeight="1">
      <c r="A38" s="44" t="s">
        <v>40</v>
      </c>
      <c r="B38" s="17">
        <f>F36+4</f>
        <v>46000</v>
      </c>
      <c r="C38" s="18">
        <v>0.20833333333333301</v>
      </c>
      <c r="D38" s="17">
        <f>B38+1</f>
        <v>46001</v>
      </c>
      <c r="E38" s="18">
        <v>0.83333333333333304</v>
      </c>
      <c r="F38" s="17">
        <f t="shared" ref="F38:F42" si="1">D38+1</f>
        <v>46002</v>
      </c>
      <c r="G38" s="18">
        <v>0.91666666666666696</v>
      </c>
      <c r="H38" s="35" t="s">
        <v>13</v>
      </c>
      <c r="I38" s="53"/>
    </row>
    <row r="39" spans="1:9" ht="25.35" hidden="1" customHeight="1">
      <c r="A39" s="44" t="s">
        <v>41</v>
      </c>
      <c r="B39" s="17">
        <f>F38+5</f>
        <v>46007</v>
      </c>
      <c r="C39" s="18">
        <v>0</v>
      </c>
      <c r="D39" s="17">
        <f>B39+2</f>
        <v>46009</v>
      </c>
      <c r="E39" s="18">
        <v>0.1875</v>
      </c>
      <c r="F39" s="17">
        <f>D39</f>
        <v>46009</v>
      </c>
      <c r="G39" s="18">
        <v>0.75</v>
      </c>
      <c r="H39" s="35" t="s">
        <v>13</v>
      </c>
      <c r="I39" s="53"/>
    </row>
    <row r="40" spans="1:9" ht="25.35" hidden="1" customHeight="1">
      <c r="A40" s="44" t="s">
        <v>42</v>
      </c>
      <c r="B40" s="17">
        <f>F39+1</f>
        <v>46010</v>
      </c>
      <c r="C40" s="18">
        <v>0.75</v>
      </c>
      <c r="D40" s="46">
        <f>B40+2</f>
        <v>46012</v>
      </c>
      <c r="E40" s="18">
        <v>4.1666666666666699E-2</v>
      </c>
      <c r="F40" s="17">
        <f>D40</f>
        <v>46012</v>
      </c>
      <c r="G40" s="18">
        <v>0.41666666666666702</v>
      </c>
      <c r="H40" s="35" t="s">
        <v>13</v>
      </c>
      <c r="I40" s="53"/>
    </row>
    <row r="41" spans="1:9" ht="25.35" hidden="1" customHeight="1">
      <c r="A41" s="44" t="s">
        <v>43</v>
      </c>
      <c r="B41" s="46">
        <f>F40</f>
        <v>46012</v>
      </c>
      <c r="C41" s="18">
        <v>0.97152777777777799</v>
      </c>
      <c r="D41" s="46">
        <f>B41+4</f>
        <v>46016</v>
      </c>
      <c r="E41" s="18">
        <v>0.20486111111111099</v>
      </c>
      <c r="F41" s="46">
        <f>D41</f>
        <v>46016</v>
      </c>
      <c r="G41" s="18">
        <v>0.54652777777777795</v>
      </c>
      <c r="H41" s="35" t="s">
        <v>13</v>
      </c>
      <c r="I41" s="53"/>
    </row>
    <row r="42" spans="1:9" ht="25.35" hidden="1" customHeight="1">
      <c r="A42" s="44" t="s">
        <v>44</v>
      </c>
      <c r="B42" s="46">
        <f>F41+4</f>
        <v>46020</v>
      </c>
      <c r="C42" s="18">
        <v>0</v>
      </c>
      <c r="D42" s="46">
        <f>B42+1</f>
        <v>46021</v>
      </c>
      <c r="E42" s="18">
        <v>0.16250000000000001</v>
      </c>
      <c r="F42" s="46">
        <f t="shared" si="1"/>
        <v>46022</v>
      </c>
      <c r="G42" s="18">
        <v>0.56041666666666701</v>
      </c>
      <c r="H42" s="35" t="s">
        <v>13</v>
      </c>
      <c r="I42" s="53"/>
    </row>
    <row r="43" spans="1:9" ht="25.35" hidden="1" customHeight="1">
      <c r="A43" s="44" t="s">
        <v>45</v>
      </c>
      <c r="B43" s="17">
        <f>F42+4</f>
        <v>46026</v>
      </c>
      <c r="C43" s="18">
        <v>0.58333333333333304</v>
      </c>
      <c r="D43" s="17">
        <v>46027</v>
      </c>
      <c r="E43" s="18">
        <v>0.30208333333333298</v>
      </c>
      <c r="F43" s="46">
        <f>D43</f>
        <v>46027</v>
      </c>
      <c r="G43" s="18">
        <v>0.83333333333333304</v>
      </c>
      <c r="H43" s="35" t="s">
        <v>13</v>
      </c>
      <c r="I43" s="53"/>
    </row>
    <row r="44" spans="1:9" ht="25.35" hidden="1" customHeight="1">
      <c r="A44" s="44" t="s">
        <v>46</v>
      </c>
      <c r="B44" s="46">
        <f>F43+1</f>
        <v>46028</v>
      </c>
      <c r="C44" s="18">
        <v>0.83333333333333304</v>
      </c>
      <c r="D44" s="46">
        <f>B44+1</f>
        <v>46029</v>
      </c>
      <c r="E44" s="18">
        <v>0.47916666666666702</v>
      </c>
      <c r="F44" s="46">
        <f>D44</f>
        <v>46029</v>
      </c>
      <c r="G44" s="18">
        <v>0.95833333333333304</v>
      </c>
      <c r="H44" s="35"/>
      <c r="I44" s="53"/>
    </row>
    <row r="45" spans="1:9" ht="25.35" hidden="1" customHeight="1">
      <c r="A45" s="44" t="s">
        <v>47</v>
      </c>
      <c r="B45" s="46">
        <v>46030</v>
      </c>
      <c r="C45" s="18">
        <v>0.45833333333333298</v>
      </c>
      <c r="D45" s="46">
        <f>B45+3</f>
        <v>46033</v>
      </c>
      <c r="E45" s="18">
        <v>0.45833333333333298</v>
      </c>
      <c r="F45" s="46">
        <f>D45</f>
        <v>46033</v>
      </c>
      <c r="G45" s="18">
        <v>0.875</v>
      </c>
      <c r="H45" s="35" t="s">
        <v>13</v>
      </c>
      <c r="I45" s="53"/>
    </row>
    <row r="46" spans="1:9" ht="25.35" hidden="1" customHeight="1">
      <c r="A46" s="44" t="s">
        <v>48</v>
      </c>
      <c r="B46" s="46">
        <v>46036</v>
      </c>
      <c r="C46" s="18">
        <v>0.25</v>
      </c>
      <c r="D46" s="46">
        <f>B46</f>
        <v>46036</v>
      </c>
      <c r="E46" s="18">
        <v>0.9</v>
      </c>
      <c r="F46" s="46">
        <v>46038</v>
      </c>
      <c r="G46" s="18">
        <v>8.3333333333333301E-2</v>
      </c>
      <c r="H46" s="35" t="s">
        <v>13</v>
      </c>
      <c r="I46" s="53"/>
    </row>
    <row r="47" spans="1:9" ht="25.35" hidden="1" customHeight="1">
      <c r="A47" s="44" t="s">
        <v>49</v>
      </c>
      <c r="B47" s="46">
        <f>F46+3</f>
        <v>46041</v>
      </c>
      <c r="C47" s="18">
        <v>0.66666666666666696</v>
      </c>
      <c r="D47" s="46">
        <f>B47+1</f>
        <v>46042</v>
      </c>
      <c r="E47" s="18">
        <v>0.70833333333333304</v>
      </c>
      <c r="F47" s="46">
        <f>D47+1</f>
        <v>46043</v>
      </c>
      <c r="G47" s="18">
        <v>0.25</v>
      </c>
      <c r="H47" s="35" t="s">
        <v>50</v>
      </c>
      <c r="I47" s="53"/>
    </row>
    <row r="48" spans="1:9" ht="25.35" hidden="1" customHeight="1">
      <c r="A48" s="44" t="s">
        <v>51</v>
      </c>
      <c r="B48" s="17">
        <f>F47+1</f>
        <v>46044</v>
      </c>
      <c r="C48" s="18">
        <v>0.25</v>
      </c>
      <c r="D48" s="17">
        <f>B48+1</f>
        <v>46045</v>
      </c>
      <c r="E48" s="18">
        <v>3.6111111111111101E-2</v>
      </c>
      <c r="F48" s="46">
        <f>D48</f>
        <v>46045</v>
      </c>
      <c r="G48" s="18">
        <v>0.30416666666666697</v>
      </c>
      <c r="H48" s="30" t="s">
        <v>13</v>
      </c>
      <c r="I48" s="57"/>
    </row>
    <row r="49" spans="1:9" ht="25.35" hidden="1" customHeight="1">
      <c r="A49" s="44" t="s">
        <v>52</v>
      </c>
      <c r="B49" s="17">
        <f>F48</f>
        <v>46045</v>
      </c>
      <c r="C49" s="18">
        <v>0.79166666666666696</v>
      </c>
      <c r="D49" s="17">
        <f>B49+1</f>
        <v>46046</v>
      </c>
      <c r="E49" s="18">
        <v>0.83333333333333304</v>
      </c>
      <c r="F49" s="46">
        <f t="shared" ref="F49:F50" si="2">D49+1</f>
        <v>46047</v>
      </c>
      <c r="G49" s="18">
        <v>0.25</v>
      </c>
      <c r="H49" s="30" t="s">
        <v>13</v>
      </c>
      <c r="I49" s="57"/>
    </row>
    <row r="50" spans="1:9" ht="25.35" hidden="1" customHeight="1">
      <c r="A50" s="44" t="s">
        <v>53</v>
      </c>
      <c r="B50" s="46">
        <f>F49+2</f>
        <v>46049</v>
      </c>
      <c r="C50" s="18">
        <v>0.91666666666666696</v>
      </c>
      <c r="D50" s="17">
        <f>B50+2</f>
        <v>46051</v>
      </c>
      <c r="E50" s="9">
        <v>0.29166666666666702</v>
      </c>
      <c r="F50" s="46">
        <f t="shared" si="2"/>
        <v>46052</v>
      </c>
      <c r="G50" s="18">
        <v>0.79166666666666696</v>
      </c>
      <c r="H50" s="30" t="s">
        <v>13</v>
      </c>
      <c r="I50" s="53"/>
    </row>
    <row r="51" spans="1:9" ht="25.35" hidden="1" customHeight="1">
      <c r="A51" s="44" t="s">
        <v>54</v>
      </c>
      <c r="B51" s="46">
        <f>F50+4</f>
        <v>46056</v>
      </c>
      <c r="C51" s="18">
        <v>0.875</v>
      </c>
      <c r="D51" s="17">
        <f>B51+4</f>
        <v>46060</v>
      </c>
      <c r="E51" s="9">
        <v>0.25277777777777799</v>
      </c>
      <c r="F51" s="46">
        <f>D51</f>
        <v>46060</v>
      </c>
      <c r="G51" s="18">
        <v>0.68472222222222201</v>
      </c>
      <c r="H51" s="30" t="s">
        <v>13</v>
      </c>
      <c r="I51" s="53"/>
    </row>
    <row r="52" spans="1:9" ht="25.35" hidden="1" customHeight="1">
      <c r="A52" s="44" t="s">
        <v>55</v>
      </c>
      <c r="B52" s="46">
        <f>F51+1</f>
        <v>46061</v>
      </c>
      <c r="C52" s="18">
        <v>0.66666666666666696</v>
      </c>
      <c r="D52" s="17">
        <f>B52+2</f>
        <v>46063</v>
      </c>
      <c r="E52" s="9">
        <v>0.66666666666666696</v>
      </c>
      <c r="F52" s="46">
        <f>D52+1</f>
        <v>46064</v>
      </c>
      <c r="G52" s="18">
        <v>0.104166666666667</v>
      </c>
      <c r="H52" s="30" t="s">
        <v>13</v>
      </c>
      <c r="I52" s="57"/>
    </row>
    <row r="53" spans="1:9" ht="25.35" hidden="1" customHeight="1">
      <c r="A53" s="44" t="s">
        <v>56</v>
      </c>
      <c r="B53" s="46">
        <f>F52</f>
        <v>46064</v>
      </c>
      <c r="C53" s="18">
        <v>0.60416666666666696</v>
      </c>
      <c r="D53" s="58">
        <f>B53+3</f>
        <v>46067</v>
      </c>
      <c r="E53" s="9">
        <v>0.53472222222222221</v>
      </c>
      <c r="F53" s="46">
        <f>D53</f>
        <v>46067</v>
      </c>
      <c r="G53" s="18">
        <v>0.83333333333333337</v>
      </c>
      <c r="H53" s="30" t="s">
        <v>183</v>
      </c>
      <c r="I53" s="57"/>
    </row>
    <row r="54" spans="1:9" ht="25.35" customHeight="1">
      <c r="A54" s="44" t="s">
        <v>193</v>
      </c>
      <c r="B54" s="17">
        <f>F53+3</f>
        <v>46070</v>
      </c>
      <c r="C54" s="18">
        <v>0.66666666666666663</v>
      </c>
      <c r="D54" s="17">
        <f>B54+4</f>
        <v>46074</v>
      </c>
      <c r="E54" s="9">
        <v>0.28749999999999998</v>
      </c>
      <c r="F54" s="17">
        <f t="shared" ref="F54:F58" si="3">D54+1</f>
        <v>46075</v>
      </c>
      <c r="G54" s="18">
        <v>0.76944444444444449</v>
      </c>
      <c r="H54" s="30" t="s">
        <v>183</v>
      </c>
      <c r="I54" s="57"/>
    </row>
    <row r="55" spans="1:9" ht="25.35" customHeight="1">
      <c r="A55" s="44" t="s">
        <v>57</v>
      </c>
      <c r="B55" s="17">
        <f>F54+4</f>
        <v>46079</v>
      </c>
      <c r="C55" s="18">
        <v>0.20833333333333334</v>
      </c>
      <c r="D55" s="17">
        <f>B55</f>
        <v>46079</v>
      </c>
      <c r="E55" s="9">
        <v>0.54166666666666663</v>
      </c>
      <c r="F55" s="17">
        <f>D55+1</f>
        <v>46080</v>
      </c>
      <c r="G55" s="18">
        <v>9.0277777777777776E-2</v>
      </c>
      <c r="H55" s="30" t="s">
        <v>183</v>
      </c>
      <c r="I55" s="53"/>
    </row>
    <row r="56" spans="1:9" ht="25.35" customHeight="1">
      <c r="A56" s="44" t="s">
        <v>58</v>
      </c>
      <c r="B56" s="17">
        <f>F55+1</f>
        <v>46081</v>
      </c>
      <c r="C56" s="18">
        <v>0.125</v>
      </c>
      <c r="D56" s="17">
        <f>B56</f>
        <v>46081</v>
      </c>
      <c r="E56" s="18">
        <v>0.375</v>
      </c>
      <c r="F56" s="17">
        <f>D56</f>
        <v>46081</v>
      </c>
      <c r="G56" s="18">
        <v>0.83333333333333337</v>
      </c>
      <c r="H56" s="35"/>
      <c r="I56" s="57"/>
    </row>
    <row r="57" spans="1:9" ht="25.35" customHeight="1">
      <c r="A57" s="44" t="s">
        <v>59</v>
      </c>
      <c r="B57" s="17">
        <f>F56+1</f>
        <v>46082</v>
      </c>
      <c r="C57" s="18">
        <v>0.41666666666666669</v>
      </c>
      <c r="D57" s="17">
        <f>B57</f>
        <v>46082</v>
      </c>
      <c r="E57" s="18">
        <v>0.53333333333333333</v>
      </c>
      <c r="F57" s="17">
        <f>D57</f>
        <v>46082</v>
      </c>
      <c r="G57" s="18">
        <v>0.83333333333333337</v>
      </c>
      <c r="H57" s="35"/>
      <c r="I57" s="57"/>
    </row>
    <row r="58" spans="1:9" ht="25.35" customHeight="1">
      <c r="A58" s="44" t="s">
        <v>194</v>
      </c>
      <c r="B58" s="17">
        <f>F57+4</f>
        <v>46086</v>
      </c>
      <c r="C58" s="18">
        <v>0.91666666666666663</v>
      </c>
      <c r="D58" s="46">
        <f>B58+1</f>
        <v>46087</v>
      </c>
      <c r="E58" s="18">
        <v>0.5</v>
      </c>
      <c r="F58" s="17">
        <f t="shared" si="3"/>
        <v>46088</v>
      </c>
      <c r="G58" s="18">
        <v>0.5</v>
      </c>
      <c r="H58" s="30"/>
      <c r="I58" s="57"/>
    </row>
    <row r="59" spans="1:9" ht="25.35" customHeight="1">
      <c r="A59" s="44" t="s">
        <v>224</v>
      </c>
      <c r="B59" s="17">
        <f>F58+9</f>
        <v>46097</v>
      </c>
      <c r="C59" s="18">
        <v>0.25</v>
      </c>
      <c r="D59" s="46">
        <f>B59</f>
        <v>46097</v>
      </c>
      <c r="E59" s="18">
        <v>0.39583333333333331</v>
      </c>
      <c r="F59" s="17">
        <f t="shared" ref="F59" si="4">D59+1</f>
        <v>46098</v>
      </c>
      <c r="G59" s="18">
        <v>0</v>
      </c>
      <c r="H59" s="30" t="s">
        <v>225</v>
      </c>
      <c r="I59" s="57"/>
    </row>
    <row r="60" spans="1:9" ht="26.85" customHeight="1">
      <c r="A60" s="73" t="s">
        <v>217</v>
      </c>
      <c r="B60" s="74"/>
      <c r="C60" s="74"/>
      <c r="D60" s="74"/>
      <c r="E60" s="74"/>
      <c r="F60" s="74"/>
      <c r="G60" s="74"/>
      <c r="H60" s="74"/>
      <c r="I60" s="74"/>
    </row>
    <row r="61" spans="1:9" ht="26.85" customHeight="1">
      <c r="A61" s="6" t="s">
        <v>3</v>
      </c>
      <c r="B61" s="75" t="s">
        <v>4</v>
      </c>
      <c r="C61" s="76"/>
      <c r="D61" s="75" t="s">
        <v>5</v>
      </c>
      <c r="E61" s="76"/>
      <c r="F61" s="75" t="s">
        <v>6</v>
      </c>
      <c r="G61" s="76"/>
      <c r="H61" s="7" t="s">
        <v>7</v>
      </c>
      <c r="I61" s="7" t="s">
        <v>8</v>
      </c>
    </row>
    <row r="62" spans="1:9" customFormat="1" ht="24" customHeight="1">
      <c r="A62" s="59" t="s">
        <v>219</v>
      </c>
      <c r="B62" s="8">
        <v>46079</v>
      </c>
      <c r="C62" s="18">
        <v>0.33333333333333331</v>
      </c>
      <c r="D62" s="8">
        <v>46084</v>
      </c>
      <c r="E62" s="18">
        <v>0.3125</v>
      </c>
      <c r="F62" s="8">
        <f>D62</f>
        <v>46084</v>
      </c>
      <c r="G62" s="18">
        <v>0.875</v>
      </c>
      <c r="H62" s="30" t="s">
        <v>218</v>
      </c>
      <c r="I62" s="31"/>
    </row>
    <row r="63" spans="1:9" customFormat="1" ht="24" customHeight="1">
      <c r="A63" s="51" t="s">
        <v>220</v>
      </c>
      <c r="B63" s="8">
        <f>F62+1</f>
        <v>46085</v>
      </c>
      <c r="C63" s="18">
        <v>0.20833333333333334</v>
      </c>
      <c r="D63" s="8">
        <f>B63+1</f>
        <v>46086</v>
      </c>
      <c r="E63" s="18">
        <v>0.25</v>
      </c>
      <c r="F63" s="8">
        <f>D63</f>
        <v>46086</v>
      </c>
      <c r="G63" s="18">
        <v>0.95833333333333337</v>
      </c>
      <c r="H63" s="30"/>
      <c r="I63" s="31"/>
    </row>
    <row r="64" spans="1:9" customFormat="1" ht="24" customHeight="1">
      <c r="A64" s="51" t="s">
        <v>221</v>
      </c>
      <c r="B64" s="8">
        <f>F63+1</f>
        <v>46087</v>
      </c>
      <c r="C64" s="18">
        <v>0.95833333333333337</v>
      </c>
      <c r="D64" s="8">
        <f>B64+1</f>
        <v>46088</v>
      </c>
      <c r="E64" s="18">
        <v>0</v>
      </c>
      <c r="F64" s="8">
        <f>D64</f>
        <v>46088</v>
      </c>
      <c r="G64" s="18">
        <v>0.95833333333333337</v>
      </c>
      <c r="H64" s="30"/>
      <c r="I64" s="31"/>
    </row>
    <row r="65" spans="1:9" customFormat="1" ht="24" customHeight="1">
      <c r="A65" s="51" t="s">
        <v>222</v>
      </c>
      <c r="B65" s="8">
        <f>F64+4</f>
        <v>46092</v>
      </c>
      <c r="C65" s="18">
        <v>0.83333333333333337</v>
      </c>
      <c r="D65" s="8">
        <f>B65+1</f>
        <v>46093</v>
      </c>
      <c r="E65" s="18">
        <v>0.33333333333333331</v>
      </c>
      <c r="F65" s="8">
        <f>D65+1</f>
        <v>46094</v>
      </c>
      <c r="G65" s="18">
        <v>0.25</v>
      </c>
      <c r="H65" s="30"/>
      <c r="I65" s="31"/>
    </row>
    <row r="66" spans="1:9" customFormat="1" ht="24" customHeight="1">
      <c r="A66" s="51" t="s">
        <v>223</v>
      </c>
      <c r="B66" s="8">
        <f>F65+4</f>
        <v>46098</v>
      </c>
      <c r="C66" s="18">
        <v>0.25</v>
      </c>
      <c r="D66" s="8">
        <f>B66</f>
        <v>46098</v>
      </c>
      <c r="E66" s="18">
        <v>0.33333333333333331</v>
      </c>
      <c r="F66" s="8">
        <f>D66</f>
        <v>46098</v>
      </c>
      <c r="G66" s="18">
        <v>0.91666666666666663</v>
      </c>
      <c r="H66" s="30"/>
      <c r="I66" s="31"/>
    </row>
  </sheetData>
  <mergeCells count="25">
    <mergeCell ref="F20:G20"/>
    <mergeCell ref="A33:I33"/>
    <mergeCell ref="B34:C34"/>
    <mergeCell ref="D34:E34"/>
    <mergeCell ref="F34:G34"/>
    <mergeCell ref="A27:I27"/>
    <mergeCell ref="B28:C28"/>
    <mergeCell ref="D28:E28"/>
    <mergeCell ref="F28:G28"/>
    <mergeCell ref="A60:I60"/>
    <mergeCell ref="B61:C61"/>
    <mergeCell ref="D61:E61"/>
    <mergeCell ref="F61:G61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9:I19"/>
    <mergeCell ref="B20:C20"/>
    <mergeCell ref="D20:E20"/>
  </mergeCells>
  <phoneticPr fontId="41" type="noConversion"/>
  <conditionalFormatting sqref="B4 F4:F5 B38:B40">
    <cfRule type="cellIs" dxfId="603" priority="5293" stopIfTrue="1" operator="lessThan">
      <formula>$H$3</formula>
    </cfRule>
  </conditionalFormatting>
  <conditionalFormatting sqref="B5:B8">
    <cfRule type="cellIs" dxfId="602" priority="189" stopIfTrue="1" operator="lessThan">
      <formula>$H$3</formula>
    </cfRule>
  </conditionalFormatting>
  <conditionalFormatting sqref="B9:B12">
    <cfRule type="cellIs" dxfId="601" priority="209" stopIfTrue="1" operator="equal">
      <formula>$H$3</formula>
    </cfRule>
    <cfRule type="cellIs" dxfId="600" priority="210" stopIfTrue="1" operator="lessThan">
      <formula>$H$3</formula>
    </cfRule>
  </conditionalFormatting>
  <conditionalFormatting sqref="B9:B28">
    <cfRule type="cellIs" dxfId="599" priority="208" stopIfTrue="1" operator="lessThan">
      <formula>$H$3</formula>
    </cfRule>
  </conditionalFormatting>
  <conditionalFormatting sqref="B13:B16">
    <cfRule type="cellIs" dxfId="598" priority="167" stopIfTrue="1" operator="equal">
      <formula>$H$3</formula>
    </cfRule>
  </conditionalFormatting>
  <conditionalFormatting sqref="B13:B18">
    <cfRule type="cellIs" dxfId="597" priority="168" stopIfTrue="1" operator="lessThan">
      <formula>$H$3</formula>
    </cfRule>
  </conditionalFormatting>
  <conditionalFormatting sqref="B21:B26">
    <cfRule type="cellIs" dxfId="596" priority="72" stopIfTrue="1" operator="equal">
      <formula>$H$3</formula>
    </cfRule>
    <cfRule type="cellIs" dxfId="595" priority="73" stopIfTrue="1" operator="lessThan">
      <formula>$H$3</formula>
    </cfRule>
  </conditionalFormatting>
  <conditionalFormatting sqref="B29:B31">
    <cfRule type="cellIs" dxfId="594" priority="15" stopIfTrue="1" operator="equal">
      <formula>$H$3</formula>
    </cfRule>
  </conditionalFormatting>
  <conditionalFormatting sqref="B29:B32">
    <cfRule type="cellIs" dxfId="593" priority="20" stopIfTrue="1" operator="lessThan">
      <formula>$H$3</formula>
    </cfRule>
    <cfRule type="cellIs" dxfId="592" priority="16" stopIfTrue="1" operator="lessThan">
      <formula>$H$3</formula>
    </cfRule>
  </conditionalFormatting>
  <conditionalFormatting sqref="B35:B36">
    <cfRule type="cellIs" dxfId="591" priority="349" stopIfTrue="1" operator="lessThan">
      <formula>$H$3</formula>
    </cfRule>
    <cfRule type="cellIs" dxfId="590" priority="346" stopIfTrue="1" operator="equal">
      <formula>$H$3</formula>
    </cfRule>
  </conditionalFormatting>
  <conditionalFormatting sqref="B38:B59">
    <cfRule type="cellIs" dxfId="589" priority="327" stopIfTrue="1" operator="lessThan">
      <formula>$H$3</formula>
    </cfRule>
  </conditionalFormatting>
  <conditionalFormatting sqref="B41:B42">
    <cfRule type="cellIs" dxfId="588" priority="326" stopIfTrue="1" operator="equal">
      <formula>$H$3</formula>
    </cfRule>
  </conditionalFormatting>
  <conditionalFormatting sqref="B41:B59">
    <cfRule type="cellIs" dxfId="587" priority="226" stopIfTrue="1" operator="equal">
      <formula>$H$3</formula>
    </cfRule>
    <cfRule type="cellIs" dxfId="586" priority="305" stopIfTrue="1" operator="lessThan">
      <formula>$H$3</formula>
    </cfRule>
  </conditionalFormatting>
  <conditionalFormatting sqref="B44:B47">
    <cfRule type="cellIs" dxfId="585" priority="215" stopIfTrue="1" operator="equal">
      <formula>$H$3</formula>
    </cfRule>
    <cfRule type="cellIs" dxfId="584" priority="225" stopIfTrue="1" operator="lessThan">
      <formula>$H$3</formula>
    </cfRule>
  </conditionalFormatting>
  <conditionalFormatting sqref="B50:B53">
    <cfRule type="cellIs" dxfId="583" priority="146" stopIfTrue="1" operator="lessThan">
      <formula>$H$3</formula>
    </cfRule>
    <cfRule type="cellIs" dxfId="582" priority="145" stopIfTrue="1" operator="equal">
      <formula>$H$3</formula>
    </cfRule>
  </conditionalFormatting>
  <conditionalFormatting sqref="B62:B64">
    <cfRule type="cellIs" dxfId="581" priority="5" stopIfTrue="1" operator="equal">
      <formula>$H$3</formula>
    </cfRule>
  </conditionalFormatting>
  <conditionalFormatting sqref="B62:B66">
    <cfRule type="cellIs" dxfId="580" priority="6" stopIfTrue="1" operator="lessThan">
      <formula>$H$3</formula>
    </cfRule>
    <cfRule type="cellIs" dxfId="579" priority="10" stopIfTrue="1" operator="lessThan">
      <formula>$H$3</formula>
    </cfRule>
  </conditionalFormatting>
  <conditionalFormatting sqref="B66">
    <cfRule type="cellIs" dxfId="578" priority="4" stopIfTrue="1" operator="equal">
      <formula>$H$3</formula>
    </cfRule>
  </conditionalFormatting>
  <conditionalFormatting sqref="B19:C19 B27:C27">
    <cfRule type="expression" dxfId="577" priority="82920" stopIfTrue="1">
      <formula>AND($B240&lt;$H$3,$B240&lt;&gt;"")</formula>
    </cfRule>
    <cfRule type="expression" dxfId="576" priority="82919" stopIfTrue="1">
      <formula>AND($B240=$H$3,$B240&lt;&gt;"")</formula>
    </cfRule>
  </conditionalFormatting>
  <conditionalFormatting sqref="C4:C18">
    <cfRule type="expression" dxfId="575" priority="5348" stopIfTrue="1">
      <formula>$B4=$H$3</formula>
    </cfRule>
  </conditionalFormatting>
  <conditionalFormatting sqref="C5:C18">
    <cfRule type="expression" dxfId="574" priority="182" stopIfTrue="1">
      <formula>B5&lt;$H$3</formula>
    </cfRule>
  </conditionalFormatting>
  <conditionalFormatting sqref="C21:C24 C35:C36 E35:E36 G35:G36 E38:E57 G38:G57 C38:C59">
    <cfRule type="expression" dxfId="573" priority="52" stopIfTrue="1">
      <formula>$B21=$H$3</formula>
    </cfRule>
  </conditionalFormatting>
  <conditionalFormatting sqref="C21:C24">
    <cfRule type="expression" dxfId="572" priority="47" stopIfTrue="1">
      <formula>B21&lt;$H$3</formula>
    </cfRule>
  </conditionalFormatting>
  <conditionalFormatting sqref="C22:C24">
    <cfRule type="expression" dxfId="571" priority="70" stopIfTrue="1">
      <formula>$F22=$H$3</formula>
    </cfRule>
    <cfRule type="expression" dxfId="570" priority="81" stopIfTrue="1">
      <formula>B22&lt;$H$3</formula>
    </cfRule>
  </conditionalFormatting>
  <conditionalFormatting sqref="C29:C32 E29:E32 G29:G32 C62:C66 E62:E66 G62:G66">
    <cfRule type="expression" dxfId="569" priority="18" stopIfTrue="1">
      <formula>B29&lt;$H$3</formula>
    </cfRule>
    <cfRule type="expression" dxfId="568" priority="24" stopIfTrue="1">
      <formula>$B29=$H$3</formula>
    </cfRule>
  </conditionalFormatting>
  <conditionalFormatting sqref="C35:C36 G5:G18 E6:E18 E38:F40 E35:E36 G35:G36 F54 F55:G55 E56:G57 F58:F59 C6:C18 E41:E55 G38:G54 C29:C32 E29:E32 G29:G32 C62:C66 E62:E66 G62:G66">
    <cfRule type="expression" dxfId="567" priority="2997" stopIfTrue="1">
      <formula>$F5=$H$3</formula>
    </cfRule>
  </conditionalFormatting>
  <conditionalFormatting sqref="C35:C36">
    <cfRule type="expression" dxfId="566" priority="2758" stopIfTrue="1">
      <formula>B35&lt;$H$3</formula>
    </cfRule>
  </conditionalFormatting>
  <conditionalFormatting sqref="C38:C40">
    <cfRule type="expression" dxfId="565" priority="5335" stopIfTrue="1">
      <formula>B38&lt;$H$3</formula>
    </cfRule>
  </conditionalFormatting>
  <conditionalFormatting sqref="C38:C59">
    <cfRule type="expression" dxfId="564" priority="103" stopIfTrue="1">
      <formula>$F38=$H$3</formula>
    </cfRule>
    <cfRule type="expression" dxfId="563" priority="102" stopIfTrue="1">
      <formula>B38&lt;$H$3</formula>
    </cfRule>
  </conditionalFormatting>
  <conditionalFormatting sqref="D4:D8 F5:F8">
    <cfRule type="cellIs" dxfId="562" priority="180" stopIfTrue="1" operator="equal">
      <formula>$H$3</formula>
    </cfRule>
  </conditionalFormatting>
  <conditionalFormatting sqref="D4:D18 F5:F18">
    <cfRule type="cellIs" dxfId="561" priority="181" stopIfTrue="1" operator="lessThan">
      <formula>$H$3</formula>
    </cfRule>
  </conditionalFormatting>
  <conditionalFormatting sqref="D5">
    <cfRule type="cellIs" dxfId="560" priority="259" stopIfTrue="1" operator="lessThan">
      <formula>$H$3</formula>
    </cfRule>
    <cfRule type="cellIs" dxfId="559" priority="258" stopIfTrue="1" operator="equal">
      <formula>$H$3</formula>
    </cfRule>
  </conditionalFormatting>
  <conditionalFormatting sqref="D6:D8 F6:F8">
    <cfRule type="cellIs" dxfId="558" priority="176" stopIfTrue="1" operator="equal">
      <formula>$H$3</formula>
    </cfRule>
    <cfRule type="cellIs" dxfId="557" priority="177" stopIfTrue="1" operator="lessThan">
      <formula>$H$3</formula>
    </cfRule>
  </conditionalFormatting>
  <conditionalFormatting sqref="D9:D18 B17:B28">
    <cfRule type="cellIs" dxfId="556" priority="207" stopIfTrue="1" operator="equal">
      <formula>$H$3</formula>
    </cfRule>
  </conditionalFormatting>
  <conditionalFormatting sqref="D19:D20">
    <cfRule type="cellIs" dxfId="555" priority="91" stopIfTrue="1" operator="lessThan">
      <formula>$H$3</formula>
    </cfRule>
    <cfRule type="cellIs" dxfId="554" priority="90" stopIfTrue="1" operator="equal">
      <formula>$H$3</formula>
    </cfRule>
  </conditionalFormatting>
  <conditionalFormatting sqref="D21:D24">
    <cfRule type="cellIs" dxfId="553" priority="46" stopIfTrue="1" operator="lessThan">
      <formula>$H$3</formula>
    </cfRule>
  </conditionalFormatting>
  <conditionalFormatting sqref="D21:D26">
    <cfRule type="cellIs" dxfId="552" priority="48" stopIfTrue="1" operator="equal">
      <formula>$H$3</formula>
    </cfRule>
  </conditionalFormatting>
  <conditionalFormatting sqref="D25:D26">
    <cfRule type="cellIs" dxfId="551" priority="68" stopIfTrue="1" operator="lessThan">
      <formula>$H$3</formula>
    </cfRule>
    <cfRule type="cellIs" dxfId="550" priority="75" stopIfTrue="1" operator="equal">
      <formula>$H$3</formula>
    </cfRule>
    <cfRule type="cellIs" dxfId="549" priority="80" stopIfTrue="1" operator="lessThan">
      <formula>$H$3</formula>
    </cfRule>
  </conditionalFormatting>
  <conditionalFormatting sqref="D27:D28">
    <cfRule type="cellIs" dxfId="548" priority="32" stopIfTrue="1" operator="equal">
      <formula>$H$3</formula>
    </cfRule>
    <cfRule type="cellIs" dxfId="547" priority="33" stopIfTrue="1" operator="lessThan">
      <formula>$H$3</formula>
    </cfRule>
  </conditionalFormatting>
  <conditionalFormatting sqref="D29:D32 F29:F32 B32">
    <cfRule type="cellIs" dxfId="546" priority="19" stopIfTrue="1" operator="equal">
      <formula>$H$3</formula>
    </cfRule>
  </conditionalFormatting>
  <conditionalFormatting sqref="D29:D32 F29:F32">
    <cfRule type="cellIs" dxfId="545" priority="17" stopIfTrue="1" operator="lessThan">
      <formula>$H$3</formula>
    </cfRule>
  </conditionalFormatting>
  <conditionalFormatting sqref="D35:D36">
    <cfRule type="cellIs" dxfId="544" priority="348" stopIfTrue="1" operator="lessThan">
      <formula>$H$3</formula>
    </cfRule>
    <cfRule type="cellIs" dxfId="543" priority="347" stopIfTrue="1" operator="equal">
      <formula>$H$3</formula>
    </cfRule>
  </conditionalFormatting>
  <conditionalFormatting sqref="D38:D39 B38:B40 D4:D5 F4:F5 B4:B5">
    <cfRule type="cellIs" dxfId="542" priority="1368" stopIfTrue="1" operator="equal">
      <formula>$H$3</formula>
    </cfRule>
  </conditionalFormatting>
  <conditionalFormatting sqref="D38:D39">
    <cfRule type="cellIs" dxfId="541" priority="840" stopIfTrue="1" operator="equal">
      <formula>$H$3</formula>
    </cfRule>
    <cfRule type="cellIs" dxfId="540" priority="843" stopIfTrue="1" operator="lessThan">
      <formula>$H$3</formula>
    </cfRule>
  </conditionalFormatting>
  <conditionalFormatting sqref="D40:D42">
    <cfRule type="cellIs" dxfId="539" priority="330" stopIfTrue="1" operator="equal">
      <formula>$H$3</formula>
    </cfRule>
    <cfRule type="cellIs" dxfId="538" priority="324" stopIfTrue="1" operator="lessThan">
      <formula>$H$3</formula>
    </cfRule>
  </conditionalFormatting>
  <conditionalFormatting sqref="D40:D57">
    <cfRule type="cellIs" dxfId="537" priority="303" stopIfTrue="1" operator="equal">
      <formula>$H$3</formula>
    </cfRule>
  </conditionalFormatting>
  <conditionalFormatting sqref="D43 F41:F59">
    <cfRule type="cellIs" dxfId="536" priority="302" stopIfTrue="1" operator="lessThan">
      <formula>$H$3</formula>
    </cfRule>
  </conditionalFormatting>
  <conditionalFormatting sqref="D43">
    <cfRule type="cellIs" dxfId="535" priority="297" stopIfTrue="1" operator="lessThan">
      <formula>$H$3</formula>
    </cfRule>
    <cfRule type="cellIs" dxfId="534" priority="300" stopIfTrue="1" operator="equal">
      <formula>$H$3</formula>
    </cfRule>
  </conditionalFormatting>
  <conditionalFormatting sqref="D43:D47">
    <cfRule type="cellIs" dxfId="533" priority="229" stopIfTrue="1" operator="equal">
      <formula>$H$3</formula>
    </cfRule>
  </conditionalFormatting>
  <conditionalFormatting sqref="D44:D47">
    <cfRule type="cellIs" dxfId="532" priority="228" stopIfTrue="1" operator="lessThan">
      <formula>$H$3</formula>
    </cfRule>
    <cfRule type="cellIs" dxfId="531" priority="218" stopIfTrue="1" operator="equal">
      <formula>$H$3</formula>
    </cfRule>
  </conditionalFormatting>
  <conditionalFormatting sqref="D44:D59">
    <cfRule type="cellIs" dxfId="530" priority="62" stopIfTrue="1" operator="lessThan">
      <formula>$H$3</formula>
    </cfRule>
  </conditionalFormatting>
  <conditionalFormatting sqref="D48:D59">
    <cfRule type="cellIs" dxfId="529" priority="61" stopIfTrue="1" operator="equal">
      <formula>$H$3</formula>
    </cfRule>
  </conditionalFormatting>
  <conditionalFormatting sqref="D58:D59">
    <cfRule type="cellIs" dxfId="528" priority="54" stopIfTrue="1" operator="lessThan">
      <formula>$H$3</formula>
    </cfRule>
    <cfRule type="cellIs" dxfId="527" priority="53" stopIfTrue="1" operator="equal">
      <formula>$H$3</formula>
    </cfRule>
  </conditionalFormatting>
  <conditionalFormatting sqref="D62:D66 F62:F66 B65">
    <cfRule type="cellIs" dxfId="526" priority="9" stopIfTrue="1" operator="equal">
      <formula>$H$3</formula>
    </cfRule>
  </conditionalFormatting>
  <conditionalFormatting sqref="D62:D66 F62:F66">
    <cfRule type="cellIs" dxfId="525" priority="7" stopIfTrue="1" operator="lessThan">
      <formula>$H$3</formula>
    </cfRule>
  </conditionalFormatting>
  <conditionalFormatting sqref="D19:E19 D27:E27">
    <cfRule type="expression" dxfId="524" priority="82927">
      <formula>AND($D240&lt;$H$3,$D240&lt;&gt;"")</formula>
    </cfRule>
    <cfRule type="expression" dxfId="523" priority="82928">
      <formula>AND($D240=$H$3,$D240&lt;&gt;"")</formula>
    </cfRule>
  </conditionalFormatting>
  <conditionalFormatting sqref="D19:F20">
    <cfRule type="cellIs" dxfId="522" priority="87" stopIfTrue="1" operator="lessThan">
      <formula>$H$3</formula>
    </cfRule>
  </conditionalFormatting>
  <conditionalFormatting sqref="D27:F28">
    <cfRule type="cellIs" dxfId="521" priority="29" stopIfTrue="1" operator="lessThan">
      <formula>$H$3</formula>
    </cfRule>
  </conditionalFormatting>
  <conditionalFormatting sqref="E4:E18 G4:G18">
    <cfRule type="expression" dxfId="520" priority="1044" stopIfTrue="1">
      <formula>$B4=$H$3</formula>
    </cfRule>
    <cfRule type="expression" dxfId="519" priority="1043" stopIfTrue="1">
      <formula>D4&lt;$H$3</formula>
    </cfRule>
  </conditionalFormatting>
  <conditionalFormatting sqref="E5">
    <cfRule type="expression" dxfId="518" priority="545" stopIfTrue="1">
      <formula>$D5=$H$3</formula>
    </cfRule>
  </conditionalFormatting>
  <conditionalFormatting sqref="E19 E27">
    <cfRule type="expression" dxfId="517" priority="82931" stopIfTrue="1">
      <formula>$D240=$H$3</formula>
    </cfRule>
  </conditionalFormatting>
  <conditionalFormatting sqref="E21:E24 C21:C24">
    <cfRule type="expression" dxfId="516" priority="51" stopIfTrue="1">
      <formula>$F21=$H$3</formula>
    </cfRule>
  </conditionalFormatting>
  <conditionalFormatting sqref="E21:E24">
    <cfRule type="expression" dxfId="515" priority="50" stopIfTrue="1">
      <formula>$B21=$H$3</formula>
    </cfRule>
    <cfRule type="expression" dxfId="514" priority="49" stopIfTrue="1">
      <formula>D21&lt;$H$3</formula>
    </cfRule>
  </conditionalFormatting>
  <conditionalFormatting sqref="E35:E36 G35:G36">
    <cfRule type="expression" dxfId="513" priority="341" stopIfTrue="1">
      <formula>D35&lt;$H$3</formula>
    </cfRule>
  </conditionalFormatting>
  <conditionalFormatting sqref="E38:E57">
    <cfRule type="expression" dxfId="512" priority="141" stopIfTrue="1">
      <formula>D38&lt;$H$3</formula>
    </cfRule>
  </conditionalFormatting>
  <conditionalFormatting sqref="F4:F5">
    <cfRule type="cellIs" dxfId="511" priority="256" stopIfTrue="1" operator="lessThan">
      <formula>$H$3</formula>
    </cfRule>
    <cfRule type="cellIs" dxfId="510" priority="255" stopIfTrue="1" operator="equal">
      <formula>$H$3</formula>
    </cfRule>
  </conditionalFormatting>
  <conditionalFormatting sqref="F9:F28 B6:B8">
    <cfRule type="cellIs" dxfId="509" priority="187" stopIfTrue="1" operator="equal">
      <formula>$H$3</formula>
    </cfRule>
  </conditionalFormatting>
  <conditionalFormatting sqref="F21:F26">
    <cfRule type="cellIs" dxfId="508" priority="71" stopIfTrue="1" operator="lessThan">
      <formula>$H$3</formula>
    </cfRule>
  </conditionalFormatting>
  <conditionalFormatting sqref="F35:F36">
    <cfRule type="cellIs" dxfId="507" priority="356" stopIfTrue="1" operator="equal">
      <formula>$H$3</formula>
    </cfRule>
    <cfRule type="cellIs" dxfId="506" priority="357" stopIfTrue="1" operator="lessThan">
      <formula>$H$3</formula>
    </cfRule>
  </conditionalFormatting>
  <conditionalFormatting sqref="F38:F40">
    <cfRule type="cellIs" dxfId="505" priority="848" stopIfTrue="1" operator="equal">
      <formula>$H$3</formula>
    </cfRule>
    <cfRule type="cellIs" dxfId="504" priority="849" stopIfTrue="1" operator="lessThan">
      <formula>$H$3</formula>
    </cfRule>
  </conditionalFormatting>
  <conditionalFormatting sqref="F38:F53 D38:D57">
    <cfRule type="cellIs" dxfId="503" priority="336" stopIfTrue="1" operator="lessThan">
      <formula>$H$3</formula>
    </cfRule>
  </conditionalFormatting>
  <conditionalFormatting sqref="F38:F53">
    <cfRule type="cellIs" dxfId="502" priority="335" stopIfTrue="1" operator="equal">
      <formula>$H$3</formula>
    </cfRule>
  </conditionalFormatting>
  <conditionalFormatting sqref="F41:F59">
    <cfRule type="cellIs" dxfId="501" priority="219" stopIfTrue="1" operator="equal">
      <formula>$H$3</formula>
    </cfRule>
  </conditionalFormatting>
  <conditionalFormatting sqref="F54:F59">
    <cfRule type="cellIs" dxfId="500" priority="139" stopIfTrue="1" operator="lessThan">
      <formula>$H$3</formula>
    </cfRule>
    <cfRule type="cellIs" dxfId="499" priority="138" stopIfTrue="1" operator="equal">
      <formula>$H$3</formula>
    </cfRule>
  </conditionalFormatting>
  <conditionalFormatting sqref="F19:G19 F27:G27">
    <cfRule type="expression" dxfId="498" priority="82933">
      <formula>AND($F240&lt;$H$3,$F240&lt;&gt;"")</formula>
    </cfRule>
    <cfRule type="expression" dxfId="497" priority="82934">
      <formula>AND($F240=$H$3,$F240&lt;&gt;"")</formula>
    </cfRule>
  </conditionalFormatting>
  <conditionalFormatting sqref="G19 G27">
    <cfRule type="expression" dxfId="496" priority="82937" stopIfTrue="1">
      <formula>$F240=$H$3</formula>
    </cfRule>
  </conditionalFormatting>
  <conditionalFormatting sqref="G21:G23">
    <cfRule type="expression" dxfId="495" priority="45" stopIfTrue="1">
      <formula>$F21=$H$3</formula>
    </cfRule>
    <cfRule type="expression" dxfId="494" priority="44" stopIfTrue="1">
      <formula>$B21=$H$3</formula>
    </cfRule>
    <cfRule type="expression" dxfId="493" priority="43" stopIfTrue="1">
      <formula>F21&lt;$H$3</formula>
    </cfRule>
  </conditionalFormatting>
  <conditionalFormatting sqref="G38:G57">
    <cfRule type="expression" dxfId="492" priority="63" stopIfTrue="1">
      <formula>F38&lt;$H$3</formula>
    </cfRule>
  </conditionalFormatting>
  <pageMargins left="0.7" right="0.7" top="0.75" bottom="0.75" header="0.3" footer="0.3"/>
  <pageSetup paperSize="9" scale="53" orientation="portrait"/>
  <ignoredErrors>
    <ignoredError sqref="F42 F39 D39 D41 F9 D45 D47 F12:F13 F48 F51:F52 D51 F53 F22 D53 F23 D54:F54 F58 D57:D58 D24 D31 F30 F65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1"/>
  <sheetViews>
    <sheetView tabSelected="1" workbookViewId="0">
      <selection activeCell="D47" sqref="D47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3.69921875" style="2" customWidth="1"/>
    <col min="9" max="9" width="13.09765625" style="1" customWidth="1"/>
    <col min="10" max="16384" width="9" style="1"/>
  </cols>
  <sheetData>
    <row r="1" spans="1:14" ht="77.849999999999994" customHeight="1">
      <c r="A1" s="63"/>
      <c r="B1" s="63"/>
      <c r="C1" s="64" t="s">
        <v>0</v>
      </c>
      <c r="D1" s="65"/>
      <c r="E1" s="65"/>
      <c r="F1" s="65"/>
      <c r="G1" s="65"/>
      <c r="H1" s="65"/>
      <c r="I1" s="65"/>
    </row>
    <row r="2" spans="1:14" ht="23.1" customHeight="1">
      <c r="A2" s="66" t="s">
        <v>1</v>
      </c>
      <c r="B2" s="66"/>
      <c r="C2" s="67" t="s">
        <v>2</v>
      </c>
      <c r="D2" s="67"/>
      <c r="E2" s="67"/>
      <c r="F2" s="67"/>
      <c r="G2" s="67"/>
      <c r="H2" s="67"/>
      <c r="I2" s="67"/>
    </row>
    <row r="3" spans="1:14" ht="25.35" customHeight="1">
      <c r="A3" s="68"/>
      <c r="B3" s="68"/>
      <c r="C3" s="68"/>
      <c r="D3" s="68"/>
      <c r="E3" s="68"/>
      <c r="F3" s="68"/>
      <c r="G3" s="68"/>
      <c r="H3" s="3">
        <v>46083</v>
      </c>
      <c r="I3" s="4"/>
    </row>
    <row r="4" spans="1:14" customFormat="1" ht="24" hidden="1" customHeight="1">
      <c r="A4" s="69" t="s">
        <v>60</v>
      </c>
      <c r="B4" s="70"/>
      <c r="C4" s="70"/>
      <c r="D4" s="70"/>
      <c r="E4" s="70"/>
      <c r="F4" s="70"/>
      <c r="G4" s="70"/>
      <c r="H4" s="70"/>
      <c r="I4" s="70"/>
    </row>
    <row r="5" spans="1:14" customFormat="1" ht="24" hidden="1" customHeight="1">
      <c r="A5" s="27" t="s">
        <v>3</v>
      </c>
      <c r="B5" s="71" t="s">
        <v>4</v>
      </c>
      <c r="C5" s="72"/>
      <c r="D5" s="71" t="s">
        <v>5</v>
      </c>
      <c r="E5" s="72"/>
      <c r="F5" s="71" t="s">
        <v>6</v>
      </c>
      <c r="G5" s="72"/>
      <c r="H5" s="28" t="s">
        <v>7</v>
      </c>
      <c r="I5" s="28" t="s">
        <v>8</v>
      </c>
      <c r="N5" t="s">
        <v>27</v>
      </c>
    </row>
    <row r="6" spans="1:14" customFormat="1" ht="25.05" hidden="1" customHeight="1">
      <c r="A6" s="36" t="s">
        <v>61</v>
      </c>
      <c r="B6" s="8">
        <v>46002</v>
      </c>
      <c r="C6" s="34">
        <v>4.1666666666666699E-2</v>
      </c>
      <c r="D6" s="10">
        <v>46003</v>
      </c>
      <c r="E6" s="34">
        <v>4.1666666666666701E-3</v>
      </c>
      <c r="F6" s="8">
        <v>46003</v>
      </c>
      <c r="G6" s="11">
        <v>0.28333333333333299</v>
      </c>
      <c r="H6" s="30" t="s">
        <v>62</v>
      </c>
      <c r="I6" s="39"/>
    </row>
    <row r="7" spans="1:14" ht="25.35" hidden="1" customHeight="1">
      <c r="A7" s="48" t="s">
        <v>63</v>
      </c>
      <c r="B7" s="19"/>
      <c r="C7" s="19"/>
      <c r="D7" s="19"/>
      <c r="E7" s="19"/>
      <c r="F7" s="19"/>
      <c r="G7" s="19"/>
      <c r="H7" s="35" t="s">
        <v>64</v>
      </c>
      <c r="I7" s="13"/>
    </row>
    <row r="8" spans="1:14" ht="25.35" hidden="1" customHeight="1">
      <c r="A8" s="48" t="s">
        <v>65</v>
      </c>
      <c r="B8" s="8">
        <f>F6+1</f>
        <v>46004</v>
      </c>
      <c r="C8" s="34">
        <v>0.25</v>
      </c>
      <c r="D8" s="10">
        <f t="shared" ref="D8" si="0">B8</f>
        <v>46004</v>
      </c>
      <c r="E8" s="34">
        <v>0.5</v>
      </c>
      <c r="F8" s="8">
        <f>D8</f>
        <v>46004</v>
      </c>
      <c r="G8" s="11">
        <v>0.86666666666666703</v>
      </c>
      <c r="H8" s="35" t="s">
        <v>66</v>
      </c>
      <c r="I8" s="13"/>
    </row>
    <row r="9" spans="1:14" ht="25.35" hidden="1" customHeight="1">
      <c r="A9" s="48" t="s">
        <v>67</v>
      </c>
      <c r="B9" s="8">
        <v>46010</v>
      </c>
      <c r="C9" s="34">
        <v>0</v>
      </c>
      <c r="D9" s="10">
        <v>46014</v>
      </c>
      <c r="E9" s="34">
        <v>0.66666666666666696</v>
      </c>
      <c r="F9" s="8">
        <v>46015</v>
      </c>
      <c r="G9" s="11">
        <v>0.55486111111111103</v>
      </c>
      <c r="H9" s="35" t="s">
        <v>68</v>
      </c>
      <c r="I9" s="13"/>
    </row>
    <row r="10" spans="1:14" customFormat="1" ht="25.05" hidden="1" customHeight="1">
      <c r="A10" s="29" t="s">
        <v>69</v>
      </c>
      <c r="B10" s="8">
        <v>46019</v>
      </c>
      <c r="C10" s="34">
        <v>0.5</v>
      </c>
      <c r="D10" s="10">
        <v>46020</v>
      </c>
      <c r="E10" s="34">
        <v>0.16666666666666699</v>
      </c>
      <c r="F10" s="8">
        <v>46020</v>
      </c>
      <c r="G10" s="11">
        <v>0.5</v>
      </c>
      <c r="H10" s="30" t="s">
        <v>70</v>
      </c>
      <c r="I10" s="39"/>
    </row>
    <row r="11" spans="1:14" customFormat="1" ht="24" customHeight="1">
      <c r="A11" s="69" t="s">
        <v>228</v>
      </c>
      <c r="B11" s="70"/>
      <c r="C11" s="70"/>
      <c r="D11" s="70"/>
      <c r="E11" s="70"/>
      <c r="F11" s="70"/>
      <c r="G11" s="70"/>
      <c r="H11" s="70"/>
      <c r="I11" s="70"/>
    </row>
    <row r="12" spans="1:14" customFormat="1" ht="24" customHeight="1">
      <c r="A12" s="27" t="s">
        <v>3</v>
      </c>
      <c r="B12" s="71" t="s">
        <v>4</v>
      </c>
      <c r="C12" s="72"/>
      <c r="D12" s="71" t="s">
        <v>5</v>
      </c>
      <c r="E12" s="72"/>
      <c r="F12" s="71" t="s">
        <v>6</v>
      </c>
      <c r="G12" s="72"/>
      <c r="H12" s="28" t="s">
        <v>7</v>
      </c>
      <c r="I12" s="28" t="s">
        <v>8</v>
      </c>
      <c r="N12" t="s">
        <v>27</v>
      </c>
    </row>
    <row r="13" spans="1:14" customFormat="1" ht="25.05" hidden="1" customHeight="1">
      <c r="A13" s="36" t="s">
        <v>71</v>
      </c>
      <c r="B13" s="8">
        <v>46017</v>
      </c>
      <c r="C13" s="34">
        <v>0.79166666666666696</v>
      </c>
      <c r="D13" s="10">
        <f>B13+1</f>
        <v>46018</v>
      </c>
      <c r="E13" s="34">
        <v>0.54513888888888895</v>
      </c>
      <c r="F13" s="8">
        <f>B13+1</f>
        <v>46018</v>
      </c>
      <c r="G13" s="11">
        <v>0.90416666666666701</v>
      </c>
      <c r="H13" s="30" t="s">
        <v>62</v>
      </c>
      <c r="I13" s="39"/>
    </row>
    <row r="14" spans="1:14" ht="25.35" hidden="1" customHeight="1">
      <c r="A14" s="48" t="s">
        <v>72</v>
      </c>
      <c r="B14" s="8">
        <f>F13+1</f>
        <v>46019</v>
      </c>
      <c r="C14" s="34">
        <v>0.375</v>
      </c>
      <c r="D14" s="10">
        <f t="shared" ref="D14" si="1">B14</f>
        <v>46019</v>
      </c>
      <c r="E14" s="34">
        <v>0.70833333333333304</v>
      </c>
      <c r="F14" s="8">
        <f>B14+1</f>
        <v>46020</v>
      </c>
      <c r="G14" s="11">
        <v>0</v>
      </c>
      <c r="H14" s="35" t="s">
        <v>13</v>
      </c>
      <c r="I14" s="13"/>
    </row>
    <row r="15" spans="1:14" ht="25.35" hidden="1" customHeight="1">
      <c r="A15" s="48" t="s">
        <v>73</v>
      </c>
      <c r="B15" s="8">
        <v>46021</v>
      </c>
      <c r="C15" s="34">
        <v>0.33333333333333298</v>
      </c>
      <c r="D15" s="10">
        <f>B15+1</f>
        <v>46022</v>
      </c>
      <c r="E15" s="34">
        <v>0</v>
      </c>
      <c r="F15" s="8">
        <f>D15</f>
        <v>46022</v>
      </c>
      <c r="G15" s="11">
        <v>0.25</v>
      </c>
      <c r="H15" s="35"/>
      <c r="I15" s="13"/>
    </row>
    <row r="16" spans="1:14" ht="25.35" hidden="1" customHeight="1">
      <c r="A16" s="49" t="s">
        <v>74</v>
      </c>
      <c r="B16" s="8">
        <v>46025</v>
      </c>
      <c r="C16" s="34">
        <v>0.375</v>
      </c>
      <c r="D16" s="10">
        <f t="shared" ref="D16" si="2">B16</f>
        <v>46025</v>
      </c>
      <c r="E16" s="34">
        <v>0.45</v>
      </c>
      <c r="F16" s="8">
        <f>B16</f>
        <v>46025</v>
      </c>
      <c r="G16" s="11">
        <v>0.60416666666666696</v>
      </c>
      <c r="H16" s="35" t="s">
        <v>75</v>
      </c>
      <c r="I16" s="13"/>
    </row>
    <row r="17" spans="1:9" ht="25.35" hidden="1" customHeight="1">
      <c r="A17" s="48" t="s">
        <v>76</v>
      </c>
      <c r="B17" s="8">
        <v>46028</v>
      </c>
      <c r="C17" s="34">
        <v>0.36319444444444399</v>
      </c>
      <c r="D17" s="10">
        <f>B17+9</f>
        <v>46037</v>
      </c>
      <c r="E17" s="34">
        <v>0.35416666666666702</v>
      </c>
      <c r="F17" s="8">
        <f>D17+1</f>
        <v>46038</v>
      </c>
      <c r="G17" s="11">
        <v>0.94652777777777797</v>
      </c>
      <c r="H17" s="35" t="s">
        <v>13</v>
      </c>
      <c r="I17" s="13"/>
    </row>
    <row r="18" spans="1:9" ht="25.35" hidden="1" customHeight="1">
      <c r="A18" s="49" t="s">
        <v>77</v>
      </c>
      <c r="B18" s="8">
        <f>F17+10</f>
        <v>46048</v>
      </c>
      <c r="C18" s="34">
        <v>0.66666666666666696</v>
      </c>
      <c r="D18" s="10">
        <f>B18</f>
        <v>46048</v>
      </c>
      <c r="E18" s="34">
        <v>0.99166666666666703</v>
      </c>
      <c r="F18" s="8">
        <f>B18+1</f>
        <v>46049</v>
      </c>
      <c r="G18" s="11">
        <v>0.6875</v>
      </c>
      <c r="H18" s="35" t="s">
        <v>78</v>
      </c>
      <c r="I18" s="13"/>
    </row>
    <row r="19" spans="1:9" ht="25.35" hidden="1" customHeight="1">
      <c r="A19" s="48" t="s">
        <v>22</v>
      </c>
      <c r="B19" s="8">
        <f>F18+1</f>
        <v>46050</v>
      </c>
      <c r="C19" s="34">
        <v>0.104166666666667</v>
      </c>
      <c r="D19" s="8">
        <f>B19</f>
        <v>46050</v>
      </c>
      <c r="E19" s="34">
        <v>0.87222222222222201</v>
      </c>
      <c r="F19" s="8">
        <f>B19+1</f>
        <v>46051</v>
      </c>
      <c r="G19" s="34">
        <v>0.26736111111111099</v>
      </c>
      <c r="H19" s="35" t="s">
        <v>79</v>
      </c>
      <c r="I19" s="13"/>
    </row>
    <row r="20" spans="1:9" ht="25.35" hidden="1" customHeight="1">
      <c r="A20" s="48" t="s">
        <v>23</v>
      </c>
      <c r="B20" s="8">
        <f>F19+1</f>
        <v>46052</v>
      </c>
      <c r="C20" s="34">
        <v>0.60416666666666696</v>
      </c>
      <c r="D20" s="8">
        <f>B20+1</f>
        <v>46053</v>
      </c>
      <c r="E20" s="34">
        <v>0.62083333333333302</v>
      </c>
      <c r="F20" s="8">
        <f>D20</f>
        <v>46053</v>
      </c>
      <c r="G20" s="34">
        <v>0.95</v>
      </c>
      <c r="H20" s="30" t="s">
        <v>13</v>
      </c>
      <c r="I20" s="13"/>
    </row>
    <row r="21" spans="1:9" ht="25.35" hidden="1" customHeight="1">
      <c r="A21" s="48" t="s">
        <v>80</v>
      </c>
      <c r="B21" s="8">
        <f>F20+3</f>
        <v>46056</v>
      </c>
      <c r="C21" s="34">
        <v>0.375</v>
      </c>
      <c r="D21" s="8">
        <f t="shared" ref="D21" si="3">B21</f>
        <v>46056</v>
      </c>
      <c r="E21" s="18">
        <v>0.50833333333333297</v>
      </c>
      <c r="F21" s="8">
        <f>D21</f>
        <v>46056</v>
      </c>
      <c r="G21" s="11">
        <v>0.85833333333333295</v>
      </c>
      <c r="H21" s="35"/>
      <c r="I21" s="13"/>
    </row>
    <row r="22" spans="1:9" ht="25.35" hidden="1" customHeight="1">
      <c r="A22" s="48" t="s">
        <v>81</v>
      </c>
      <c r="B22" s="8">
        <f>F21+3</f>
        <v>46059</v>
      </c>
      <c r="C22" s="34">
        <v>0.42638888888888898</v>
      </c>
      <c r="D22" s="8">
        <f>B22+6</f>
        <v>46065</v>
      </c>
      <c r="E22" s="9">
        <v>0.27916666666666667</v>
      </c>
      <c r="F22" s="8">
        <f>D22+3</f>
        <v>46068</v>
      </c>
      <c r="G22" s="11">
        <v>2.0833333333333332E-2</v>
      </c>
      <c r="H22" s="30" t="s">
        <v>197</v>
      </c>
      <c r="I22" s="13"/>
    </row>
    <row r="23" spans="1:9" ht="25.35" hidden="1" customHeight="1">
      <c r="A23" s="48" t="s">
        <v>82</v>
      </c>
      <c r="B23" s="8">
        <f>F22+5</f>
        <v>46073</v>
      </c>
      <c r="C23" s="18">
        <v>0.35833333333333334</v>
      </c>
      <c r="D23" s="8">
        <f>B23+1</f>
        <v>46074</v>
      </c>
      <c r="E23" s="9">
        <v>0.4375</v>
      </c>
      <c r="F23" s="8">
        <f>D23</f>
        <v>46074</v>
      </c>
      <c r="G23" s="11">
        <v>0.95</v>
      </c>
      <c r="H23" s="30" t="s">
        <v>183</v>
      </c>
      <c r="I23" s="13"/>
    </row>
    <row r="24" spans="1:9" ht="25.35" customHeight="1">
      <c r="A24" s="48" t="s">
        <v>83</v>
      </c>
      <c r="B24" s="8">
        <f>F23+1</f>
        <v>46075</v>
      </c>
      <c r="C24" s="18">
        <v>0.45833333333333331</v>
      </c>
      <c r="D24" s="8">
        <f>B24</f>
        <v>46075</v>
      </c>
      <c r="E24" s="9">
        <v>0.7416666666666667</v>
      </c>
      <c r="F24" s="8">
        <f>D24+1</f>
        <v>46076</v>
      </c>
      <c r="G24" s="11">
        <v>0.17916666666666667</v>
      </c>
      <c r="H24" s="35"/>
      <c r="I24" s="13"/>
    </row>
    <row r="25" spans="1:9" ht="25.35" customHeight="1">
      <c r="A25" s="48" t="s">
        <v>84</v>
      </c>
      <c r="B25" s="8">
        <f>F24+1</f>
        <v>46077</v>
      </c>
      <c r="C25" s="18">
        <v>0.54166666666666663</v>
      </c>
      <c r="D25" s="8">
        <f>B25+1</f>
        <v>46078</v>
      </c>
      <c r="E25" s="9">
        <v>0.25833333333333336</v>
      </c>
      <c r="F25" s="8">
        <f>D25</f>
        <v>46078</v>
      </c>
      <c r="G25" s="11">
        <v>0.6166666666666667</v>
      </c>
      <c r="H25" s="30" t="s">
        <v>13</v>
      </c>
      <c r="I25" s="13"/>
    </row>
    <row r="26" spans="1:9" ht="25.35" customHeight="1">
      <c r="A26" s="48" t="s">
        <v>85</v>
      </c>
      <c r="B26" s="33"/>
      <c r="C26" s="38"/>
      <c r="D26" s="33"/>
      <c r="E26" s="38"/>
      <c r="F26" s="33"/>
      <c r="G26" s="38"/>
      <c r="H26" s="35" t="s">
        <v>143</v>
      </c>
      <c r="I26" s="13"/>
    </row>
    <row r="27" spans="1:9" ht="25.35" customHeight="1">
      <c r="A27" s="48" t="s">
        <v>86</v>
      </c>
      <c r="B27" s="8">
        <f>F25+4</f>
        <v>46082</v>
      </c>
      <c r="C27" s="11">
        <v>0.83333333333333337</v>
      </c>
      <c r="D27" s="46">
        <f>B27+2</f>
        <v>46084</v>
      </c>
      <c r="E27" s="11">
        <v>0.45833333333333331</v>
      </c>
      <c r="F27" s="46">
        <f>D27+1</f>
        <v>46085</v>
      </c>
      <c r="G27" s="11">
        <v>0.5</v>
      </c>
      <c r="H27" s="30" t="s">
        <v>183</v>
      </c>
      <c r="I27" s="13"/>
    </row>
    <row r="28" spans="1:9" ht="25.35" customHeight="1">
      <c r="A28" s="49" t="s">
        <v>204</v>
      </c>
      <c r="B28" s="46">
        <f>F27+5</f>
        <v>46090</v>
      </c>
      <c r="C28" s="18">
        <v>0.41666666666666669</v>
      </c>
      <c r="D28" s="46">
        <f>B28</f>
        <v>46090</v>
      </c>
      <c r="E28" s="18">
        <v>0.45833333333333331</v>
      </c>
      <c r="F28" s="46">
        <f>D28</f>
        <v>46090</v>
      </c>
      <c r="G28" s="18">
        <v>0.83333333333333337</v>
      </c>
      <c r="H28" s="30"/>
      <c r="I28" s="13"/>
    </row>
    <row r="29" spans="1:9" ht="25.35" customHeight="1">
      <c r="A29" s="48" t="s">
        <v>189</v>
      </c>
      <c r="B29" s="46">
        <f>F28+1</f>
        <v>46091</v>
      </c>
      <c r="C29" s="18">
        <v>0.25</v>
      </c>
      <c r="D29" s="46">
        <f>B29</f>
        <v>46091</v>
      </c>
      <c r="E29" s="18">
        <v>0.33333333333333331</v>
      </c>
      <c r="F29" s="46">
        <f>D29</f>
        <v>46091</v>
      </c>
      <c r="G29" s="18">
        <v>0.91666666666666663</v>
      </c>
      <c r="H29" s="30"/>
      <c r="I29" s="13"/>
    </row>
    <row r="30" spans="1:9" ht="25.35" customHeight="1">
      <c r="A30" s="48" t="s">
        <v>205</v>
      </c>
      <c r="B30" s="46">
        <f>F29+2</f>
        <v>46093</v>
      </c>
      <c r="C30" s="18">
        <v>0.25</v>
      </c>
      <c r="D30" s="46">
        <f>B30</f>
        <v>46093</v>
      </c>
      <c r="E30" s="11">
        <v>0.58333333333333337</v>
      </c>
      <c r="F30" s="46">
        <f>D30+1</f>
        <v>46094</v>
      </c>
      <c r="G30" s="11">
        <v>0</v>
      </c>
      <c r="H30" s="30"/>
      <c r="I30" s="13"/>
    </row>
    <row r="31" spans="1:9" ht="25.35" customHeight="1">
      <c r="A31" s="48" t="s">
        <v>210</v>
      </c>
      <c r="B31" s="46">
        <f>F30+1</f>
        <v>46095</v>
      </c>
      <c r="C31" s="18">
        <v>0.66666666666666663</v>
      </c>
      <c r="D31" s="46">
        <f>B31</f>
        <v>46095</v>
      </c>
      <c r="E31" s="11">
        <v>0.75</v>
      </c>
      <c r="F31" s="46">
        <f>D31+1</f>
        <v>46096</v>
      </c>
      <c r="G31" s="11">
        <v>0.16666666666666666</v>
      </c>
      <c r="H31" s="30"/>
      <c r="I31" s="13"/>
    </row>
    <row r="32" spans="1:9" ht="25.35" customHeight="1">
      <c r="A32" s="48" t="s">
        <v>227</v>
      </c>
      <c r="B32" s="46">
        <f>F31+2</f>
        <v>46098</v>
      </c>
      <c r="C32" s="11">
        <v>0.66666666666666663</v>
      </c>
      <c r="D32" s="46">
        <f>B32+1</f>
        <v>46099</v>
      </c>
      <c r="E32" s="11">
        <v>0.25</v>
      </c>
      <c r="F32" s="46">
        <f>D32+1</f>
        <v>46100</v>
      </c>
      <c r="G32" s="11">
        <v>0.25</v>
      </c>
      <c r="H32" s="30"/>
      <c r="I32" s="13"/>
    </row>
    <row r="33" spans="1:14" customFormat="1" ht="24" customHeight="1">
      <c r="A33" s="69" t="s">
        <v>184</v>
      </c>
      <c r="B33" s="70"/>
      <c r="C33" s="70"/>
      <c r="D33" s="70"/>
      <c r="E33" s="70"/>
      <c r="F33" s="70"/>
      <c r="G33" s="70"/>
      <c r="H33" s="70"/>
      <c r="I33" s="70"/>
    </row>
    <row r="34" spans="1:14" customFormat="1" ht="24" customHeight="1">
      <c r="A34" s="27" t="s">
        <v>3</v>
      </c>
      <c r="B34" s="71" t="s">
        <v>4</v>
      </c>
      <c r="C34" s="72"/>
      <c r="D34" s="71" t="s">
        <v>5</v>
      </c>
      <c r="E34" s="72"/>
      <c r="F34" s="71" t="s">
        <v>6</v>
      </c>
      <c r="G34" s="72"/>
      <c r="H34" s="28" t="s">
        <v>7</v>
      </c>
      <c r="I34" s="28" t="s">
        <v>8</v>
      </c>
      <c r="N34" t="s">
        <v>27</v>
      </c>
    </row>
    <row r="35" spans="1:14" ht="25.35" hidden="1" customHeight="1">
      <c r="A35" s="48" t="s">
        <v>71</v>
      </c>
      <c r="B35" s="8">
        <v>46026</v>
      </c>
      <c r="C35" s="34">
        <v>0.45694444444444399</v>
      </c>
      <c r="D35" s="8">
        <v>46027</v>
      </c>
      <c r="E35" s="34">
        <v>0.29513888888888901</v>
      </c>
      <c r="F35" s="8">
        <f>D35</f>
        <v>46027</v>
      </c>
      <c r="G35" s="34">
        <v>0.625</v>
      </c>
      <c r="H35" s="35" t="s">
        <v>62</v>
      </c>
      <c r="I35" s="13"/>
    </row>
    <row r="36" spans="1:14" ht="25.35" hidden="1" customHeight="1">
      <c r="A36" s="48" t="s">
        <v>73</v>
      </c>
      <c r="B36" s="8">
        <f>F35+1</f>
        <v>46028</v>
      </c>
      <c r="C36" s="34">
        <v>0.66666666666666696</v>
      </c>
      <c r="D36" s="8">
        <f>B36+1</f>
        <v>46029</v>
      </c>
      <c r="E36" s="34">
        <v>0.104166666666667</v>
      </c>
      <c r="F36" s="8">
        <f>D36</f>
        <v>46029</v>
      </c>
      <c r="G36" s="34">
        <v>0.30486111111111103</v>
      </c>
      <c r="H36" s="35"/>
      <c r="I36" s="13"/>
    </row>
    <row r="37" spans="1:14" ht="25.35" hidden="1" customHeight="1">
      <c r="A37" s="48" t="s">
        <v>74</v>
      </c>
      <c r="B37" s="8">
        <v>46031</v>
      </c>
      <c r="C37" s="34">
        <v>0.20833333333333301</v>
      </c>
      <c r="D37" s="8">
        <f>B37</f>
        <v>46031</v>
      </c>
      <c r="E37" s="34">
        <v>0.46319444444444402</v>
      </c>
      <c r="F37" s="8">
        <f>D37</f>
        <v>46031</v>
      </c>
      <c r="G37" s="11">
        <v>0.69930555555555596</v>
      </c>
      <c r="H37" s="35"/>
      <c r="I37" s="13"/>
    </row>
    <row r="38" spans="1:14" ht="25.35" hidden="1" customHeight="1">
      <c r="A38" s="15" t="s">
        <v>76</v>
      </c>
      <c r="B38" s="8">
        <v>46034</v>
      </c>
      <c r="C38" s="34">
        <v>0.33333333333333298</v>
      </c>
      <c r="D38" s="8">
        <f>B38+4</f>
        <v>46038</v>
      </c>
      <c r="E38" s="34">
        <v>0.125</v>
      </c>
      <c r="F38" s="8">
        <v>46040</v>
      </c>
      <c r="G38" s="11">
        <v>1.3194444444444399E-2</v>
      </c>
      <c r="H38" s="35" t="s">
        <v>13</v>
      </c>
      <c r="I38" s="13"/>
    </row>
    <row r="39" spans="1:14" ht="25.35" hidden="1" customHeight="1">
      <c r="A39" s="15" t="s">
        <v>87</v>
      </c>
      <c r="B39" s="8">
        <f>F38+4</f>
        <v>46044</v>
      </c>
      <c r="C39" s="34">
        <v>0.75</v>
      </c>
      <c r="D39" s="8">
        <v>46046</v>
      </c>
      <c r="E39" s="34">
        <v>0.66666666666666696</v>
      </c>
      <c r="F39" s="8">
        <f t="shared" ref="F39:F42" si="4">D39+1</f>
        <v>46047</v>
      </c>
      <c r="G39" s="11">
        <v>0.27083333333333298</v>
      </c>
      <c r="H39" s="35" t="s">
        <v>13</v>
      </c>
      <c r="I39" s="13"/>
    </row>
    <row r="40" spans="1:14" ht="25.35" hidden="1" customHeight="1">
      <c r="A40" s="15" t="s">
        <v>88</v>
      </c>
      <c r="B40" s="8">
        <f>F39+1</f>
        <v>46048</v>
      </c>
      <c r="C40" s="34">
        <v>0.375</v>
      </c>
      <c r="D40" s="8">
        <f>B40+1</f>
        <v>46049</v>
      </c>
      <c r="E40" s="34">
        <v>0.72916666666666696</v>
      </c>
      <c r="F40" s="8">
        <f t="shared" si="4"/>
        <v>46050</v>
      </c>
      <c r="G40" s="11">
        <v>2.0833333333333301E-2</v>
      </c>
      <c r="H40" s="35" t="s">
        <v>13</v>
      </c>
      <c r="I40" s="13"/>
    </row>
    <row r="41" spans="1:14" ht="25.35" hidden="1" customHeight="1">
      <c r="A41" s="15" t="s">
        <v>89</v>
      </c>
      <c r="B41" s="8">
        <f>F40+1</f>
        <v>46051</v>
      </c>
      <c r="C41" s="34">
        <v>0.70833333333333304</v>
      </c>
      <c r="D41" s="8">
        <f>B41+1</f>
        <v>46052</v>
      </c>
      <c r="E41" s="34">
        <v>0</v>
      </c>
      <c r="F41" s="8">
        <f>D41</f>
        <v>46052</v>
      </c>
      <c r="G41" s="11">
        <v>0.41666666666666702</v>
      </c>
      <c r="H41" s="35"/>
      <c r="I41" s="13"/>
    </row>
    <row r="42" spans="1:14" ht="25.35" hidden="1" customHeight="1">
      <c r="A42" s="15" t="s">
        <v>90</v>
      </c>
      <c r="B42" s="8">
        <f>F41+2</f>
        <v>46054</v>
      </c>
      <c r="C42" s="34">
        <v>0.453472222222222</v>
      </c>
      <c r="D42" s="8">
        <f>B42+4</f>
        <v>46058</v>
      </c>
      <c r="E42" s="34">
        <v>0.21875</v>
      </c>
      <c r="F42" s="8">
        <f t="shared" si="4"/>
        <v>46059</v>
      </c>
      <c r="G42" s="11">
        <v>0.66666666666666696</v>
      </c>
      <c r="H42" s="35" t="s">
        <v>183</v>
      </c>
      <c r="I42" s="13"/>
    </row>
    <row r="43" spans="1:14" ht="25.35" customHeight="1">
      <c r="A43" s="15" t="s">
        <v>91</v>
      </c>
      <c r="B43" s="8">
        <f>F42+7</f>
        <v>46066</v>
      </c>
      <c r="C43" s="34">
        <v>0</v>
      </c>
      <c r="D43" s="8">
        <f>B43+1</f>
        <v>46067</v>
      </c>
      <c r="E43" s="34">
        <v>0.15833333333333333</v>
      </c>
      <c r="F43" s="8">
        <f>D43</f>
        <v>46067</v>
      </c>
      <c r="G43" s="11">
        <v>0.83333333333333337</v>
      </c>
      <c r="H43" s="35" t="s">
        <v>185</v>
      </c>
      <c r="I43" s="13"/>
    </row>
    <row r="44" spans="1:14" ht="25.35" customHeight="1">
      <c r="A44" s="15" t="s">
        <v>92</v>
      </c>
      <c r="B44" s="8">
        <f>F43+1</f>
        <v>46068</v>
      </c>
      <c r="C44" s="18">
        <v>0.91666666666666663</v>
      </c>
      <c r="D44" s="8">
        <f>B44+4</f>
        <v>46072</v>
      </c>
      <c r="E44" s="34">
        <v>0.79166666666666663</v>
      </c>
      <c r="F44" s="8">
        <f>D44+1</f>
        <v>46073</v>
      </c>
      <c r="G44" s="11">
        <v>0.14583333333333334</v>
      </c>
      <c r="H44" s="35" t="s">
        <v>183</v>
      </c>
      <c r="I44" s="13"/>
    </row>
    <row r="45" spans="1:14" ht="25.35" customHeight="1">
      <c r="A45" s="15" t="s">
        <v>93</v>
      </c>
      <c r="B45" s="8">
        <f>F44+1</f>
        <v>46074</v>
      </c>
      <c r="C45" s="18">
        <v>0.75</v>
      </c>
      <c r="D45" s="8">
        <f>B45</f>
        <v>46074</v>
      </c>
      <c r="E45" s="18">
        <v>0.95833333333333337</v>
      </c>
      <c r="F45" s="8">
        <f>D45+1</f>
        <v>46075</v>
      </c>
      <c r="G45" s="11">
        <v>0.15347222222222223</v>
      </c>
      <c r="H45" s="35"/>
      <c r="I45" s="13"/>
    </row>
    <row r="46" spans="1:14" ht="25.35" customHeight="1">
      <c r="A46" s="15" t="s">
        <v>94</v>
      </c>
      <c r="B46" s="8">
        <f>F45+2</f>
        <v>46077</v>
      </c>
      <c r="C46" s="18">
        <v>0.27638888888888891</v>
      </c>
      <c r="D46" s="8">
        <f>B46+4</f>
        <v>46081</v>
      </c>
      <c r="E46" s="18">
        <v>0.66666666666666663</v>
      </c>
      <c r="F46" s="8">
        <f>D46+2</f>
        <v>46083</v>
      </c>
      <c r="G46" s="11">
        <v>0.48819444444444443</v>
      </c>
      <c r="H46" s="35" t="s">
        <v>183</v>
      </c>
      <c r="I46" s="13"/>
    </row>
    <row r="47" spans="1:14" ht="25.35" customHeight="1">
      <c r="A47" s="15" t="s">
        <v>95</v>
      </c>
      <c r="B47" s="17">
        <f>F46+4</f>
        <v>46087</v>
      </c>
      <c r="C47" s="18">
        <v>0.91666666666666663</v>
      </c>
      <c r="D47" s="17">
        <f>B47+1</f>
        <v>46088</v>
      </c>
      <c r="E47" s="18">
        <v>0</v>
      </c>
      <c r="F47" s="17">
        <f>D47</f>
        <v>46088</v>
      </c>
      <c r="G47" s="18">
        <v>0.58333333333333337</v>
      </c>
      <c r="H47" s="35"/>
      <c r="I47" s="13"/>
    </row>
    <row r="48" spans="1:14" ht="25.35" customHeight="1">
      <c r="A48" s="15" t="s">
        <v>191</v>
      </c>
      <c r="B48" s="17">
        <f>F47+1</f>
        <v>46089</v>
      </c>
      <c r="C48" s="18">
        <v>0.66666666666666663</v>
      </c>
      <c r="D48" s="17">
        <f>B48</f>
        <v>46089</v>
      </c>
      <c r="E48" s="18">
        <v>0.95833333333333337</v>
      </c>
      <c r="F48" s="17">
        <f>D48+1</f>
        <v>46090</v>
      </c>
      <c r="G48" s="18">
        <v>0.375</v>
      </c>
      <c r="H48" s="35"/>
      <c r="I48" s="13"/>
    </row>
    <row r="49" spans="1:9" ht="25.35" customHeight="1">
      <c r="A49" s="15" t="s">
        <v>199</v>
      </c>
      <c r="B49" s="17">
        <f>F48+2</f>
        <v>46092</v>
      </c>
      <c r="C49" s="18">
        <v>4.1666666666666664E-2</v>
      </c>
      <c r="D49" s="17">
        <f>B49</f>
        <v>46092</v>
      </c>
      <c r="E49" s="18">
        <v>8.3333333333333329E-2</v>
      </c>
      <c r="F49" s="17">
        <f>D49</f>
        <v>46092</v>
      </c>
      <c r="G49" s="18">
        <v>0.5</v>
      </c>
      <c r="H49" s="35"/>
      <c r="I49" s="13"/>
    </row>
    <row r="50" spans="1:9" ht="25.35" customHeight="1">
      <c r="A50" s="15" t="s">
        <v>203</v>
      </c>
      <c r="B50" s="17">
        <f>F49+2</f>
        <v>46094</v>
      </c>
      <c r="C50" s="18">
        <v>0.5</v>
      </c>
      <c r="D50" s="17">
        <f>B50+1</f>
        <v>46095</v>
      </c>
      <c r="E50" s="18">
        <v>0</v>
      </c>
      <c r="F50" s="17">
        <f>D50</f>
        <v>46095</v>
      </c>
      <c r="G50" s="18">
        <v>0.83333333333333337</v>
      </c>
      <c r="H50" s="35"/>
      <c r="I50" s="13"/>
    </row>
    <row r="51" spans="1:9" ht="25.35" customHeight="1">
      <c r="A51" s="15" t="s">
        <v>253</v>
      </c>
      <c r="B51" s="17">
        <f>F50+5</f>
        <v>46100</v>
      </c>
      <c r="C51" s="18">
        <v>0</v>
      </c>
      <c r="D51" s="17">
        <f>B51</f>
        <v>46100</v>
      </c>
      <c r="E51" s="18">
        <v>8.3333333333333329E-2</v>
      </c>
      <c r="F51" s="17">
        <f>D51</f>
        <v>46100</v>
      </c>
      <c r="G51" s="18">
        <v>0.58333333333333337</v>
      </c>
      <c r="H51" s="35"/>
      <c r="I51" s="13"/>
    </row>
  </sheetData>
  <mergeCells count="17">
    <mergeCell ref="B12:C12"/>
    <mergeCell ref="D12:E12"/>
    <mergeCell ref="F12:G12"/>
    <mergeCell ref="A33:I33"/>
    <mergeCell ref="B34:C34"/>
    <mergeCell ref="D34:E34"/>
    <mergeCell ref="F34:G34"/>
    <mergeCell ref="A4:I4"/>
    <mergeCell ref="B5:C5"/>
    <mergeCell ref="D5:E5"/>
    <mergeCell ref="F5:G5"/>
    <mergeCell ref="A11:I11"/>
    <mergeCell ref="A1:B1"/>
    <mergeCell ref="C1:I1"/>
    <mergeCell ref="A2:B2"/>
    <mergeCell ref="C2:I2"/>
    <mergeCell ref="A3:G3"/>
  </mergeCells>
  <phoneticPr fontId="41" type="noConversion"/>
  <conditionalFormatting sqref="B4:B6">
    <cfRule type="cellIs" dxfId="491" priority="636" stopIfTrue="1" operator="equal">
      <formula>$H$3</formula>
    </cfRule>
    <cfRule type="cellIs" dxfId="490" priority="637" stopIfTrue="1" operator="lessThan">
      <formula>$H$3</formula>
    </cfRule>
  </conditionalFormatting>
  <conditionalFormatting sqref="B8:B25 D19:D25">
    <cfRule type="cellIs" dxfId="489" priority="370" stopIfTrue="1" operator="lessThan">
      <formula>$H$3</formula>
    </cfRule>
  </conditionalFormatting>
  <conditionalFormatting sqref="B8:B25">
    <cfRule type="cellIs" dxfId="488" priority="369" stopIfTrue="1" operator="equal">
      <formula>$H$3</formula>
    </cfRule>
  </conditionalFormatting>
  <conditionalFormatting sqref="B27">
    <cfRule type="cellIs" dxfId="487" priority="8" stopIfTrue="1" operator="equal">
      <formula>$H$3</formula>
    </cfRule>
    <cfRule type="cellIs" dxfId="486" priority="9" stopIfTrue="1" operator="lessThan">
      <formula>$H$3</formula>
    </cfRule>
  </conditionalFormatting>
  <conditionalFormatting sqref="B33:B46">
    <cfRule type="cellIs" dxfId="485" priority="270" stopIfTrue="1" operator="lessThan">
      <formula>$H$3</formula>
    </cfRule>
    <cfRule type="cellIs" dxfId="484" priority="269" stopIfTrue="1" operator="equal">
      <formula>$H$3</formula>
    </cfRule>
  </conditionalFormatting>
  <conditionalFormatting sqref="B4:C4">
    <cfRule type="expression" dxfId="483" priority="83079" stopIfTrue="1">
      <formula>AND($B215=$H$3,$B215&lt;&gt;"")</formula>
    </cfRule>
    <cfRule type="expression" dxfId="482" priority="83080" stopIfTrue="1">
      <formula>AND($B215&lt;$H$3,$B215&lt;&gt;"")</formula>
    </cfRule>
  </conditionalFormatting>
  <conditionalFormatting sqref="B11:C11">
    <cfRule type="expression" dxfId="481" priority="83082" stopIfTrue="1">
      <formula>AND($B225&lt;$H$3,$B225&lt;&gt;"")</formula>
    </cfRule>
    <cfRule type="expression" dxfId="480" priority="83081" stopIfTrue="1">
      <formula>AND($B225=$H$3,$B225&lt;&gt;"")</formula>
    </cfRule>
  </conditionalFormatting>
  <conditionalFormatting sqref="B33:C33">
    <cfRule type="expression" dxfId="479" priority="83084" stopIfTrue="1">
      <formula>AND($B233&lt;$H$3,$B233&lt;&gt;"")</formula>
    </cfRule>
    <cfRule type="expression" dxfId="478" priority="83083" stopIfTrue="1">
      <formula>AND($B233=$H$3,$B233&lt;&gt;"")</formula>
    </cfRule>
  </conditionalFormatting>
  <conditionalFormatting sqref="C6 E6:G6 E13:G17 C35:C50">
    <cfRule type="expression" dxfId="477" priority="1054" stopIfTrue="1">
      <formula>$F6=$H$3</formula>
    </cfRule>
  </conditionalFormatting>
  <conditionalFormatting sqref="C8:C10 E8:E10 C22:C25 C27:C28 C13:C16">
    <cfRule type="expression" dxfId="476" priority="2003" stopIfTrue="1">
      <formula>B8&lt;$H$3</formula>
    </cfRule>
  </conditionalFormatting>
  <conditionalFormatting sqref="C13:C25 E28 G19:G20 E19:E25">
    <cfRule type="expression" dxfId="475" priority="217" stopIfTrue="1">
      <formula>$F13=$H$3</formula>
    </cfRule>
  </conditionalFormatting>
  <conditionalFormatting sqref="C22:C25 C27:C28">
    <cfRule type="expression" dxfId="474" priority="476" stopIfTrue="1">
      <formula>$F22=$H$3</formula>
    </cfRule>
    <cfRule type="expression" dxfId="473" priority="218" stopIfTrue="1">
      <formula>$B22=$H$3</formula>
    </cfRule>
  </conditionalFormatting>
  <conditionalFormatting sqref="C27:C29">
    <cfRule type="expression" dxfId="472" priority="114" stopIfTrue="1">
      <formula>B27&lt;$H$3</formula>
    </cfRule>
    <cfRule type="expression" dxfId="471" priority="116" stopIfTrue="1">
      <formula>$F27=$H$3</formula>
    </cfRule>
  </conditionalFormatting>
  <conditionalFormatting sqref="C29">
    <cfRule type="expression" dxfId="470" priority="115" stopIfTrue="1">
      <formula>$B29=$H$3</formula>
    </cfRule>
    <cfRule type="expression" dxfId="469" priority="113" stopIfTrue="1">
      <formula>$B29=$H$3</formula>
    </cfRule>
  </conditionalFormatting>
  <conditionalFormatting sqref="C29:C31">
    <cfRule type="expression" dxfId="468" priority="105" stopIfTrue="1">
      <formula>$F29=$H$3</formula>
    </cfRule>
  </conditionalFormatting>
  <conditionalFormatting sqref="C30:C31">
    <cfRule type="expression" dxfId="467" priority="102" stopIfTrue="1">
      <formula>$B30=$H$3</formula>
    </cfRule>
    <cfRule type="expression" dxfId="466" priority="103" stopIfTrue="1">
      <formula>B30&lt;$H$3</formula>
    </cfRule>
    <cfRule type="expression" dxfId="465" priority="104" stopIfTrue="1">
      <formula>$B30=$H$3</formula>
    </cfRule>
  </conditionalFormatting>
  <conditionalFormatting sqref="C30:C32">
    <cfRule type="expression" dxfId="464" priority="70" stopIfTrue="1">
      <formula>$F30=$H$3</formula>
    </cfRule>
  </conditionalFormatting>
  <conditionalFormatting sqref="C32">
    <cfRule type="expression" dxfId="463" priority="52" stopIfTrue="1">
      <formula>B32&lt;$H$3</formula>
    </cfRule>
    <cfRule type="expression" dxfId="462" priority="69" stopIfTrue="1">
      <formula>$B32=$H$3</formula>
    </cfRule>
    <cfRule type="expression" dxfId="461" priority="72" stopIfTrue="1">
      <formula>B32&lt;$H$3</formula>
    </cfRule>
    <cfRule type="expression" dxfId="460" priority="53" stopIfTrue="1">
      <formula>$F32=$H$3</formula>
    </cfRule>
  </conditionalFormatting>
  <conditionalFormatting sqref="C35:C46">
    <cfRule type="expression" dxfId="459" priority="204" stopIfTrue="1">
      <formula>B35&lt;$H$3</formula>
    </cfRule>
  </conditionalFormatting>
  <conditionalFormatting sqref="C44:C46">
    <cfRule type="expression" dxfId="458" priority="201" stopIfTrue="1">
      <formula>$F44=$H$3</formula>
    </cfRule>
  </conditionalFormatting>
  <conditionalFormatting sqref="C44:C49">
    <cfRule type="expression" dxfId="457" priority="153" stopIfTrue="1">
      <formula>B44&lt;$H$3</formula>
    </cfRule>
  </conditionalFormatting>
  <conditionalFormatting sqref="C44:C50">
    <cfRule type="expression" dxfId="456" priority="125" stopIfTrue="1">
      <formula>$B44=$H$3</formula>
    </cfRule>
  </conditionalFormatting>
  <conditionalFormatting sqref="C50">
    <cfRule type="expression" dxfId="455" priority="122" stopIfTrue="1">
      <formula>$B50=$H$3</formula>
    </cfRule>
    <cfRule type="expression" dxfId="454" priority="124" stopIfTrue="1">
      <formula>B50&lt;$H$3</formula>
    </cfRule>
  </conditionalFormatting>
  <conditionalFormatting sqref="C50:C51">
    <cfRule type="expression" dxfId="453" priority="6" stopIfTrue="1">
      <formula>$F50=$H$3</formula>
    </cfRule>
  </conditionalFormatting>
  <conditionalFormatting sqref="C51">
    <cfRule type="expression" dxfId="452" priority="5" stopIfTrue="1">
      <formula>$B51=$H$3</formula>
    </cfRule>
    <cfRule type="expression" dxfId="451" priority="4" stopIfTrue="1">
      <formula>$F51=$H$3</formula>
    </cfRule>
    <cfRule type="expression" dxfId="450" priority="7" stopIfTrue="1">
      <formula>B51&lt;$H$3</formula>
    </cfRule>
  </conditionalFormatting>
  <conditionalFormatting sqref="D4:D5">
    <cfRule type="cellIs" dxfId="449" priority="651" stopIfTrue="1" operator="lessThan">
      <formula>$H$3</formula>
    </cfRule>
    <cfRule type="cellIs" dxfId="448" priority="650" stopIfTrue="1" operator="equal">
      <formula>$H$3</formula>
    </cfRule>
  </conditionalFormatting>
  <conditionalFormatting sqref="D6">
    <cfRule type="cellIs" dxfId="447" priority="640" stopIfTrue="1" operator="equal">
      <formula>$H$3</formula>
    </cfRule>
    <cfRule type="cellIs" dxfId="446" priority="635" stopIfTrue="1" operator="lessThan">
      <formula>$H$3</formula>
    </cfRule>
  </conditionalFormatting>
  <conditionalFormatting sqref="D8:D10">
    <cfRule type="cellIs" dxfId="445" priority="497" stopIfTrue="1" operator="lessThan">
      <formula>$H$3</formula>
    </cfRule>
    <cfRule type="cellIs" dxfId="444" priority="501" stopIfTrue="1" operator="equal">
      <formula>$H$3</formula>
    </cfRule>
  </conditionalFormatting>
  <conditionalFormatting sqref="D11:D12">
    <cfRule type="cellIs" dxfId="443" priority="562" stopIfTrue="1" operator="lessThan">
      <formula>$H$3</formula>
    </cfRule>
    <cfRule type="cellIs" dxfId="442" priority="561" stopIfTrue="1" operator="equal">
      <formula>$H$3</formula>
    </cfRule>
  </conditionalFormatting>
  <conditionalFormatting sqref="D13:D18">
    <cfRule type="cellIs" dxfId="441" priority="363" stopIfTrue="1" operator="lessThan">
      <formula>$H$3</formula>
    </cfRule>
  </conditionalFormatting>
  <conditionalFormatting sqref="D13:D25">
    <cfRule type="cellIs" dxfId="440" priority="365" stopIfTrue="1" operator="equal">
      <formula>$H$3</formula>
    </cfRule>
  </conditionalFormatting>
  <conditionalFormatting sqref="D33:D34">
    <cfRule type="cellIs" dxfId="439" priority="465" stopIfTrue="1" operator="equal">
      <formula>$H$3</formula>
    </cfRule>
    <cfRule type="cellIs" dxfId="438" priority="466" stopIfTrue="1" operator="lessThan">
      <formula>$H$3</formula>
    </cfRule>
  </conditionalFormatting>
  <conditionalFormatting sqref="D35:D46">
    <cfRule type="cellIs" dxfId="437" priority="332" stopIfTrue="1" operator="equal">
      <formula>$H$3</formula>
    </cfRule>
    <cfRule type="cellIs" dxfId="436" priority="333" stopIfTrue="1" operator="lessThan">
      <formula>$H$3</formula>
    </cfRule>
  </conditionalFormatting>
  <conditionalFormatting sqref="D4:E4">
    <cfRule type="expression" dxfId="435" priority="83085">
      <formula>AND($D215&lt;$H$3,$D215&lt;&gt;"")</formula>
    </cfRule>
    <cfRule type="expression" dxfId="434" priority="83086">
      <formula>AND($D215=$H$3,$D215&lt;&gt;"")</formula>
    </cfRule>
  </conditionalFormatting>
  <conditionalFormatting sqref="D11:E11">
    <cfRule type="expression" dxfId="433" priority="83088">
      <formula>AND($D225=$H$3,$D225&lt;&gt;"")</formula>
    </cfRule>
    <cfRule type="expression" dxfId="432" priority="83087">
      <formula>AND($D225&lt;$H$3,$D225&lt;&gt;"")</formula>
    </cfRule>
  </conditionalFormatting>
  <conditionalFormatting sqref="D33:E33">
    <cfRule type="expression" dxfId="431" priority="83090">
      <formula>AND($D233=$H$3,$D233&lt;&gt;"")</formula>
    </cfRule>
    <cfRule type="expression" dxfId="430" priority="83089">
      <formula>AND($D233&lt;$H$3,$D233&lt;&gt;"")</formula>
    </cfRule>
  </conditionalFormatting>
  <conditionalFormatting sqref="D4:F5">
    <cfRule type="cellIs" dxfId="429" priority="647" stopIfTrue="1" operator="lessThan">
      <formula>$H$3</formula>
    </cfRule>
  </conditionalFormatting>
  <conditionalFormatting sqref="D11:F12">
    <cfRule type="cellIs" dxfId="428" priority="558" stopIfTrue="1" operator="lessThan">
      <formula>$H$3</formula>
    </cfRule>
  </conditionalFormatting>
  <conditionalFormatting sqref="D33:F34">
    <cfRule type="cellIs" dxfId="427" priority="462" stopIfTrue="1" operator="lessThan">
      <formula>$H$3</formula>
    </cfRule>
  </conditionalFormatting>
  <conditionalFormatting sqref="E4">
    <cfRule type="expression" dxfId="426" priority="83091" stopIfTrue="1">
      <formula>$D215=$H$3</formula>
    </cfRule>
  </conditionalFormatting>
  <conditionalFormatting sqref="E11">
    <cfRule type="expression" dxfId="425" priority="83092" stopIfTrue="1">
      <formula>$D225=$H$3</formula>
    </cfRule>
  </conditionalFormatting>
  <conditionalFormatting sqref="E13:E25">
    <cfRule type="expression" dxfId="424" priority="183" stopIfTrue="1">
      <formula>D13&lt;$H$3</formula>
    </cfRule>
  </conditionalFormatting>
  <conditionalFormatting sqref="E21:E25">
    <cfRule type="expression" dxfId="423" priority="2238" stopIfTrue="1">
      <formula>$B21=$H$3</formula>
    </cfRule>
  </conditionalFormatting>
  <conditionalFormatting sqref="E28 C17:C25">
    <cfRule type="expression" dxfId="422" priority="216" stopIfTrue="1">
      <formula>B17&lt;$H$3</formula>
    </cfRule>
  </conditionalFormatting>
  <conditionalFormatting sqref="E28:E29">
    <cfRule type="expression" dxfId="421" priority="110" stopIfTrue="1">
      <formula>$B28=$H$3</formula>
    </cfRule>
  </conditionalFormatting>
  <conditionalFormatting sqref="E29">
    <cfRule type="expression" dxfId="420" priority="108" stopIfTrue="1">
      <formula>$B29=$H$3</formula>
    </cfRule>
    <cfRule type="expression" dxfId="419" priority="109" stopIfTrue="1">
      <formula>D29&lt;$H$3</formula>
    </cfRule>
    <cfRule type="expression" dxfId="418" priority="111" stopIfTrue="1">
      <formula>$F29=$H$3</formula>
    </cfRule>
  </conditionalFormatting>
  <conditionalFormatting sqref="E29:E31">
    <cfRule type="expression" dxfId="417" priority="99" stopIfTrue="1">
      <formula>$F29=$H$3</formula>
    </cfRule>
  </conditionalFormatting>
  <conditionalFormatting sqref="E30:E31">
    <cfRule type="expression" dxfId="416" priority="98" stopIfTrue="1">
      <formula>$B30=$H$3</formula>
    </cfRule>
    <cfRule type="expression" dxfId="415" priority="93" stopIfTrue="1">
      <formula>$F30=$H$3</formula>
    </cfRule>
    <cfRule type="expression" dxfId="414" priority="92" stopIfTrue="1">
      <formula>$B30=$H$3</formula>
    </cfRule>
    <cfRule type="expression" dxfId="413" priority="97" stopIfTrue="1">
      <formula>D30&lt;$H$3</formula>
    </cfRule>
    <cfRule type="expression" dxfId="412" priority="96" stopIfTrue="1">
      <formula>$B30=$H$3</formula>
    </cfRule>
    <cfRule type="expression" dxfId="411" priority="95" stopIfTrue="1">
      <formula>$F30=$H$3</formula>
    </cfRule>
    <cfRule type="expression" dxfId="410" priority="94" stopIfTrue="1">
      <formula>D30&lt;$H$3</formula>
    </cfRule>
  </conditionalFormatting>
  <conditionalFormatting sqref="E30:E32">
    <cfRule type="expression" dxfId="409" priority="67" stopIfTrue="1">
      <formula>D30&lt;$H$3</formula>
    </cfRule>
    <cfRule type="expression" dxfId="408" priority="68" stopIfTrue="1">
      <formula>$F30=$H$3</formula>
    </cfRule>
  </conditionalFormatting>
  <conditionalFormatting sqref="E32">
    <cfRule type="expression" dxfId="407" priority="60" stopIfTrue="1">
      <formula>$B32=$H$3</formula>
    </cfRule>
    <cfRule type="expression" dxfId="406" priority="61" stopIfTrue="1">
      <formula>$F32=$H$3</formula>
    </cfRule>
    <cfRule type="expression" dxfId="405" priority="62" stopIfTrue="1">
      <formula>D32&lt;$H$3</formula>
    </cfRule>
  </conditionalFormatting>
  <conditionalFormatting sqref="E33">
    <cfRule type="expression" dxfId="404" priority="83093" stopIfTrue="1">
      <formula>$D233=$H$3</formula>
    </cfRule>
  </conditionalFormatting>
  <conditionalFormatting sqref="E35:E45 E47:E51 C6 E6">
    <cfRule type="expression" dxfId="403" priority="1008" stopIfTrue="1">
      <formula>B6&lt;$H$3</formula>
    </cfRule>
  </conditionalFormatting>
  <conditionalFormatting sqref="E35:E45">
    <cfRule type="expression" dxfId="402" priority="239" stopIfTrue="1">
      <formula>$F35=$H$3</formula>
    </cfRule>
  </conditionalFormatting>
  <conditionalFormatting sqref="E45">
    <cfRule type="expression" dxfId="401" priority="193" stopIfTrue="1">
      <formula>$B45=$H$3</formula>
    </cfRule>
  </conditionalFormatting>
  <conditionalFormatting sqref="E45:E46">
    <cfRule type="expression" dxfId="400" priority="10" stopIfTrue="1">
      <formula>$B45=$H$3</formula>
    </cfRule>
  </conditionalFormatting>
  <conditionalFormatting sqref="E45:E51">
    <cfRule type="expression" dxfId="399" priority="14" stopIfTrue="1">
      <formula>$F45=$H$3</formula>
    </cfRule>
  </conditionalFormatting>
  <conditionalFormatting sqref="E46">
    <cfRule type="expression" dxfId="398" priority="13" stopIfTrue="1">
      <formula>D46&lt;$H$3</formula>
    </cfRule>
    <cfRule type="expression" dxfId="397" priority="12" stopIfTrue="1">
      <formula>$F46=$H$3</formula>
    </cfRule>
    <cfRule type="expression" dxfId="396" priority="11" stopIfTrue="1">
      <formula>D46&lt;$H$3</formula>
    </cfRule>
  </conditionalFormatting>
  <conditionalFormatting sqref="E47:E51">
    <cfRule type="expression" dxfId="395" priority="150" stopIfTrue="1">
      <formula>$F47=$H$3</formula>
    </cfRule>
    <cfRule type="expression" dxfId="394" priority="146" stopIfTrue="1">
      <formula>$B47=$H$3</formula>
    </cfRule>
  </conditionalFormatting>
  <conditionalFormatting sqref="E8:G10 F21:G21 F22:F25 G28:G29 C8:C10">
    <cfRule type="expression" dxfId="393" priority="1389" stopIfTrue="1">
      <formula>$F8=$H$3</formula>
    </cfRule>
  </conditionalFormatting>
  <conditionalFormatting sqref="E18:G18">
    <cfRule type="expression" dxfId="392" priority="184" stopIfTrue="1">
      <formula>$F18=$H$3</formula>
    </cfRule>
  </conditionalFormatting>
  <conditionalFormatting sqref="F4:F6">
    <cfRule type="cellIs" dxfId="391" priority="634" stopIfTrue="1" operator="equal">
      <formula>$H$3</formula>
    </cfRule>
  </conditionalFormatting>
  <conditionalFormatting sqref="F6">
    <cfRule type="cellIs" dxfId="390" priority="639" stopIfTrue="1" operator="lessThan">
      <formula>$H$3</formula>
    </cfRule>
  </conditionalFormatting>
  <conditionalFormatting sqref="F8:F10">
    <cfRule type="cellIs" dxfId="389" priority="500" stopIfTrue="1" operator="lessThan">
      <formula>$H$3</formula>
    </cfRule>
  </conditionalFormatting>
  <conditionalFormatting sqref="F8:F25">
    <cfRule type="cellIs" dxfId="388" priority="340" stopIfTrue="1" operator="equal">
      <formula>$H$3</formula>
    </cfRule>
  </conditionalFormatting>
  <conditionalFormatting sqref="F13:F25">
    <cfRule type="cellIs" dxfId="387" priority="342" stopIfTrue="1" operator="lessThan">
      <formula>$H$3</formula>
    </cfRule>
  </conditionalFormatting>
  <conditionalFormatting sqref="F33:F46">
    <cfRule type="cellIs" dxfId="386" priority="306" stopIfTrue="1" operator="equal">
      <formula>$H$3</formula>
    </cfRule>
  </conditionalFormatting>
  <conditionalFormatting sqref="F35:F46">
    <cfRule type="cellIs" dxfId="385" priority="307" stopIfTrue="1" operator="lessThan">
      <formula>$H$3</formula>
    </cfRule>
  </conditionalFormatting>
  <conditionalFormatting sqref="F4:G4">
    <cfRule type="expression" dxfId="384" priority="83094">
      <formula>AND($F215&lt;$H$3,$F215&lt;&gt;"")</formula>
    </cfRule>
    <cfRule type="expression" dxfId="383" priority="83095">
      <formula>AND($F215=$H$3,$F215&lt;&gt;"")</formula>
    </cfRule>
  </conditionalFormatting>
  <conditionalFormatting sqref="F11:G11">
    <cfRule type="expression" dxfId="382" priority="83096">
      <formula>AND($F225&lt;$H$3,$F225&lt;&gt;"")</formula>
    </cfRule>
    <cfRule type="expression" dxfId="381" priority="83097">
      <formula>AND($F225=$H$3,$F225&lt;&gt;"")</formula>
    </cfRule>
  </conditionalFormatting>
  <conditionalFormatting sqref="F33:G33">
    <cfRule type="expression" dxfId="380" priority="83098">
      <formula>AND($F233&lt;$H$3,$F233&lt;&gt;"")</formula>
    </cfRule>
    <cfRule type="expression" dxfId="379" priority="83099">
      <formula>AND($F233=$H$3,$F233&lt;&gt;"")</formula>
    </cfRule>
  </conditionalFormatting>
  <conditionalFormatting sqref="G4">
    <cfRule type="expression" dxfId="378" priority="83100" stopIfTrue="1">
      <formula>$F215=$H$3</formula>
    </cfRule>
  </conditionalFormatting>
  <conditionalFormatting sqref="G6 G8:G10">
    <cfRule type="expression" dxfId="377" priority="611" stopIfTrue="1">
      <formula>F6&lt;$H$3</formula>
    </cfRule>
  </conditionalFormatting>
  <conditionalFormatting sqref="G11">
    <cfRule type="expression" dxfId="376" priority="83101" stopIfTrue="1">
      <formula>$F225=$H$3</formula>
    </cfRule>
  </conditionalFormatting>
  <conditionalFormatting sqref="G22:G25">
    <cfRule type="expression" dxfId="375" priority="171" stopIfTrue="1">
      <formula>$F22=$H$3</formula>
    </cfRule>
    <cfRule type="expression" dxfId="374" priority="170" stopIfTrue="1">
      <formula>F22&lt;$H$3</formula>
    </cfRule>
  </conditionalFormatting>
  <conditionalFormatting sqref="G28:G29 G13:G21">
    <cfRule type="expression" dxfId="373" priority="207" stopIfTrue="1">
      <formula>F13&lt;$H$3</formula>
    </cfRule>
  </conditionalFormatting>
  <conditionalFormatting sqref="G28:G29">
    <cfRule type="expression" dxfId="372" priority="206" stopIfTrue="1">
      <formula>$B28=$H$3</formula>
    </cfRule>
    <cfRule type="expression" dxfId="371" priority="208" stopIfTrue="1">
      <formula>$B28=$H$3</formula>
    </cfRule>
  </conditionalFormatting>
  <conditionalFormatting sqref="G28:G31">
    <cfRule type="expression" dxfId="370" priority="88" stopIfTrue="1">
      <formula>$F28=$H$3</formula>
    </cfRule>
  </conditionalFormatting>
  <conditionalFormatting sqref="G30:G31">
    <cfRule type="expression" dxfId="369" priority="81" stopIfTrue="1">
      <formula>$B30=$H$3</formula>
    </cfRule>
    <cfRule type="expression" dxfId="368" priority="79" stopIfTrue="1">
      <formula>F30&lt;$H$3</formula>
    </cfRule>
    <cfRule type="expression" dxfId="367" priority="80" stopIfTrue="1">
      <formula>$F30=$H$3</formula>
    </cfRule>
    <cfRule type="expression" dxfId="366" priority="87" stopIfTrue="1">
      <formula>$B30=$H$3</formula>
    </cfRule>
    <cfRule type="expression" dxfId="365" priority="86" stopIfTrue="1">
      <formula>F30&lt;$H$3</formula>
    </cfRule>
    <cfRule type="expression" dxfId="364" priority="85" stopIfTrue="1">
      <formula>$B30=$H$3</formula>
    </cfRule>
    <cfRule type="expression" dxfId="363" priority="84" stopIfTrue="1">
      <formula>$F30=$H$3</formula>
    </cfRule>
    <cfRule type="expression" dxfId="362" priority="83" stopIfTrue="1">
      <formula>F30&lt;$H$3</formula>
    </cfRule>
    <cfRule type="expression" dxfId="361" priority="82" stopIfTrue="1">
      <formula>$F30=$H$3</formula>
    </cfRule>
  </conditionalFormatting>
  <conditionalFormatting sqref="G30:G32 E30:E32">
    <cfRule type="expression" dxfId="360" priority="66" stopIfTrue="1">
      <formula>$B30=$H$3</formula>
    </cfRule>
  </conditionalFormatting>
  <conditionalFormatting sqref="G32">
    <cfRule type="expression" dxfId="359" priority="55" stopIfTrue="1">
      <formula>F32&lt;$H$3</formula>
    </cfRule>
    <cfRule type="expression" dxfId="358" priority="54" stopIfTrue="1">
      <formula>$B32=$H$3</formula>
    </cfRule>
    <cfRule type="expression" dxfId="357" priority="57" stopIfTrue="1">
      <formula>$B32=$H$3</formula>
    </cfRule>
    <cfRule type="expression" dxfId="356" priority="71" stopIfTrue="1">
      <formula>$F32=$H$3</formula>
    </cfRule>
    <cfRule type="expression" dxfId="355" priority="65" stopIfTrue="1">
      <formula>F32&lt;$H$3</formula>
    </cfRule>
    <cfRule type="expression" dxfId="354" priority="64" stopIfTrue="1">
      <formula>$B32=$H$3</formula>
    </cfRule>
    <cfRule type="expression" dxfId="353" priority="63" stopIfTrue="1">
      <formula>$F32=$H$3</formula>
    </cfRule>
    <cfRule type="expression" dxfId="352" priority="59" stopIfTrue="1">
      <formula>F32&lt;$H$3</formula>
    </cfRule>
    <cfRule type="expression" dxfId="351" priority="58" stopIfTrue="1">
      <formula>$F32=$H$3</formula>
    </cfRule>
    <cfRule type="expression" dxfId="350" priority="56" stopIfTrue="1">
      <formula>$F32=$H$3</formula>
    </cfRule>
  </conditionalFormatting>
  <conditionalFormatting sqref="G33">
    <cfRule type="expression" dxfId="349" priority="83102" stopIfTrue="1">
      <formula>$F233=$H$3</formula>
    </cfRule>
  </conditionalFormatting>
  <conditionalFormatting sqref="G35:G49">
    <cfRule type="expression" dxfId="348" priority="143" stopIfTrue="1">
      <formula>F35&lt;$H$3</formula>
    </cfRule>
  </conditionalFormatting>
  <conditionalFormatting sqref="G35:G51">
    <cfRule type="expression" dxfId="347" priority="175" stopIfTrue="1">
      <formula>$F35=$H$3</formula>
    </cfRule>
  </conditionalFormatting>
  <conditionalFormatting sqref="G47:G49">
    <cfRule type="expression" dxfId="346" priority="144" stopIfTrue="1">
      <formula>$B47=$H$3</formula>
    </cfRule>
    <cfRule type="expression" dxfId="345" priority="142" stopIfTrue="1">
      <formula>$F47=$H$3</formula>
    </cfRule>
  </conditionalFormatting>
  <conditionalFormatting sqref="G47:G51">
    <cfRule type="expression" dxfId="344" priority="76" stopIfTrue="1">
      <formula>$B47=$H$3</formula>
    </cfRule>
  </conditionalFormatting>
  <conditionalFormatting sqref="G50:G51">
    <cfRule type="expression" dxfId="343" priority="74" stopIfTrue="1">
      <formula>$F50=$H$3</formula>
    </cfRule>
    <cfRule type="expression" dxfId="342" priority="119" stopIfTrue="1">
      <formula>F50&lt;$H$3</formula>
    </cfRule>
  </conditionalFormatting>
  <conditionalFormatting sqref="G51">
    <cfRule type="expression" dxfId="341" priority="1" stopIfTrue="1">
      <formula>$F51=$H$3</formula>
    </cfRule>
    <cfRule type="expression" dxfId="340" priority="3" stopIfTrue="1">
      <formula>$B51=$H$3</formula>
    </cfRule>
    <cfRule type="expression" dxfId="339" priority="2" stopIfTrue="1">
      <formula>F51&lt;$H$3</formula>
    </cfRule>
  </conditionalFormatting>
  <pageMargins left="0.7" right="0.7" top="0.75" bottom="0.75" header="0.3" footer="0.3"/>
  <pageSetup paperSize="9" scale="69" orientation="landscape"/>
  <ignoredErrors>
    <ignoredError sqref="B43 D14:D17 F15:F17 D37:D38 F41:F42 D20:D22 D45:D46 D42:D43 F43 D24 F22 F24 F29 B30:B31 F47:F49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2"/>
  <sheetViews>
    <sheetView topLeftCell="A2" workbookViewId="0">
      <selection activeCell="C43" sqref="C43"/>
    </sheetView>
  </sheetViews>
  <sheetFormatPr defaultColWidth="9" defaultRowHeight="15.6"/>
  <cols>
    <col min="1" max="1" width="16.796875" customWidth="1"/>
    <col min="2" max="7" width="11.59765625" customWidth="1"/>
    <col min="8" max="8" width="63.09765625" customWidth="1"/>
    <col min="9" max="9" width="16.5" customWidth="1"/>
  </cols>
  <sheetData>
    <row r="1" spans="1:13" ht="77.55" customHeight="1">
      <c r="A1" s="25"/>
      <c r="B1" s="25"/>
      <c r="C1" s="85" t="s">
        <v>0</v>
      </c>
      <c r="D1" s="86"/>
      <c r="E1" s="86"/>
      <c r="F1" s="86"/>
      <c r="G1" s="86"/>
      <c r="H1" s="86"/>
      <c r="I1" s="86"/>
    </row>
    <row r="2" spans="1:13" ht="23.1" customHeight="1">
      <c r="A2" s="87" t="s">
        <v>1</v>
      </c>
      <c r="B2" s="87"/>
      <c r="C2" s="88" t="s">
        <v>2</v>
      </c>
      <c r="D2" s="88"/>
      <c r="E2" s="88"/>
      <c r="F2" s="88"/>
      <c r="G2" s="88"/>
      <c r="H2" s="88"/>
      <c r="I2" s="88"/>
    </row>
    <row r="3" spans="1:13" ht="25.05" customHeight="1">
      <c r="A3" s="89"/>
      <c r="B3" s="89"/>
      <c r="C3" s="89"/>
      <c r="D3" s="89"/>
      <c r="E3" s="89"/>
      <c r="F3" s="89"/>
      <c r="G3" s="89"/>
      <c r="H3" s="3">
        <v>46083</v>
      </c>
      <c r="I3" s="26"/>
    </row>
    <row r="4" spans="1:13" s="1" customFormat="1" ht="25.35" customHeight="1">
      <c r="A4" s="82" t="s">
        <v>200</v>
      </c>
      <c r="B4" s="83"/>
      <c r="C4" s="83"/>
      <c r="D4" s="83"/>
      <c r="E4" s="83"/>
      <c r="F4" s="83"/>
      <c r="G4" s="83"/>
      <c r="H4" s="83"/>
      <c r="I4" s="84"/>
    </row>
    <row r="5" spans="1:13" ht="24" customHeight="1">
      <c r="A5" s="27" t="s">
        <v>3</v>
      </c>
      <c r="B5" s="71" t="s">
        <v>4</v>
      </c>
      <c r="C5" s="72"/>
      <c r="D5" s="71" t="s">
        <v>5</v>
      </c>
      <c r="E5" s="72"/>
      <c r="F5" s="71" t="s">
        <v>6</v>
      </c>
      <c r="G5" s="72"/>
      <c r="H5" s="28" t="s">
        <v>7</v>
      </c>
      <c r="I5" s="28" t="s">
        <v>8</v>
      </c>
      <c r="M5" t="s">
        <v>9</v>
      </c>
    </row>
    <row r="6" spans="1:13" s="1" customFormat="1" ht="25.35" hidden="1" customHeight="1">
      <c r="A6" s="41" t="s">
        <v>96</v>
      </c>
      <c r="B6" s="8">
        <v>45963</v>
      </c>
      <c r="C6" s="18">
        <v>0.9375</v>
      </c>
      <c r="D6" s="10">
        <v>45965</v>
      </c>
      <c r="E6" s="9">
        <v>0.5</v>
      </c>
      <c r="F6" s="10">
        <v>45966</v>
      </c>
      <c r="G6" s="9">
        <v>0.27083333333333298</v>
      </c>
      <c r="H6" s="35" t="s">
        <v>97</v>
      </c>
      <c r="I6" s="13"/>
    </row>
    <row r="7" spans="1:13" s="1" customFormat="1" ht="25.35" hidden="1" customHeight="1">
      <c r="A7" s="42" t="s">
        <v>98</v>
      </c>
      <c r="B7" s="43"/>
      <c r="C7" s="43"/>
      <c r="D7" s="43"/>
      <c r="E7" s="43"/>
      <c r="F7" s="43"/>
      <c r="G7" s="43"/>
      <c r="H7" s="35" t="s">
        <v>99</v>
      </c>
      <c r="I7" s="13"/>
    </row>
    <row r="8" spans="1:13" s="1" customFormat="1" ht="25.35" hidden="1" customHeight="1">
      <c r="A8" s="42" t="s">
        <v>100</v>
      </c>
      <c r="B8" s="8">
        <v>45967</v>
      </c>
      <c r="C8" s="18">
        <v>0.75</v>
      </c>
      <c r="D8" s="10">
        <v>45967</v>
      </c>
      <c r="E8" s="9">
        <v>0.83333333333333304</v>
      </c>
      <c r="F8" s="10">
        <v>45968</v>
      </c>
      <c r="G8" s="9">
        <v>0.179166666666667</v>
      </c>
      <c r="H8" s="35"/>
      <c r="I8" s="13"/>
    </row>
    <row r="9" spans="1:13" s="1" customFormat="1" ht="25.35" hidden="1" customHeight="1">
      <c r="A9" s="44" t="s">
        <v>101</v>
      </c>
      <c r="B9" s="8">
        <f>F8+5</f>
        <v>45973</v>
      </c>
      <c r="C9" s="18">
        <v>0.25</v>
      </c>
      <c r="D9" s="10">
        <f>B9+1</f>
        <v>45974</v>
      </c>
      <c r="E9" s="9">
        <v>0.241666666666667</v>
      </c>
      <c r="F9" s="10">
        <f>D9+1</f>
        <v>45975</v>
      </c>
      <c r="G9" s="9">
        <v>0.5</v>
      </c>
      <c r="H9" s="35" t="s">
        <v>102</v>
      </c>
      <c r="I9" s="45"/>
    </row>
    <row r="10" spans="1:13" s="1" customFormat="1" ht="25.35" hidden="1" customHeight="1">
      <c r="A10" s="44" t="s">
        <v>103</v>
      </c>
      <c r="B10" s="8">
        <f>F9+3</f>
        <v>45978</v>
      </c>
      <c r="C10" s="18">
        <v>0.41249999999999998</v>
      </c>
      <c r="D10" s="10">
        <f>B10+1</f>
        <v>45979</v>
      </c>
      <c r="E10" s="9">
        <v>0.23749999999999999</v>
      </c>
      <c r="F10" s="10">
        <f>D10+1</f>
        <v>45980</v>
      </c>
      <c r="G10" s="9">
        <v>8.3333333333333301E-2</v>
      </c>
      <c r="H10" s="35" t="s">
        <v>13</v>
      </c>
      <c r="I10" s="45"/>
    </row>
    <row r="11" spans="1:13" s="1" customFormat="1" ht="25.35" hidden="1" customHeight="1">
      <c r="A11" s="44" t="s">
        <v>104</v>
      </c>
      <c r="B11" s="8">
        <v>45981</v>
      </c>
      <c r="C11" s="18">
        <v>0.233333333333333</v>
      </c>
      <c r="D11" s="10">
        <f>B11+1</f>
        <v>45982</v>
      </c>
      <c r="E11" s="9">
        <v>9.1666666666666702E-2</v>
      </c>
      <c r="F11" s="10">
        <f>D11</f>
        <v>45982</v>
      </c>
      <c r="G11" s="9">
        <v>0.36249999999999999</v>
      </c>
      <c r="H11" s="35" t="s">
        <v>13</v>
      </c>
      <c r="I11" s="13"/>
    </row>
    <row r="12" spans="1:13" s="1" customFormat="1" ht="25.35" hidden="1" customHeight="1">
      <c r="A12" s="44" t="s">
        <v>105</v>
      </c>
      <c r="B12" s="8">
        <f>F11</f>
        <v>45982</v>
      </c>
      <c r="C12" s="18">
        <v>0.75</v>
      </c>
      <c r="D12" s="10">
        <f t="shared" ref="D12:D15" si="0">B12</f>
        <v>45982</v>
      </c>
      <c r="E12" s="9">
        <v>0.875</v>
      </c>
      <c r="F12" s="10">
        <f>D12+1</f>
        <v>45983</v>
      </c>
      <c r="G12" s="9">
        <v>0.29166666666666702</v>
      </c>
      <c r="H12" s="35" t="s">
        <v>106</v>
      </c>
      <c r="I12" s="13"/>
    </row>
    <row r="13" spans="1:13" s="1" customFormat="1" ht="25.35" hidden="1" customHeight="1">
      <c r="A13" s="42" t="s">
        <v>107</v>
      </c>
      <c r="B13" s="8">
        <f>F12+3</f>
        <v>45986</v>
      </c>
      <c r="C13" s="18">
        <v>0.5</v>
      </c>
      <c r="D13" s="10">
        <f>B13+3</f>
        <v>45989</v>
      </c>
      <c r="E13" s="9">
        <v>2.5000000000000001E-2</v>
      </c>
      <c r="F13" s="10">
        <f>D13+1</f>
        <v>45990</v>
      </c>
      <c r="G13" s="9">
        <v>0.329166666666667</v>
      </c>
      <c r="H13" s="35" t="s">
        <v>13</v>
      </c>
      <c r="I13" s="13"/>
    </row>
    <row r="14" spans="1:13" s="1" customFormat="1" ht="25.05" hidden="1" customHeight="1">
      <c r="A14" s="42" t="s">
        <v>108</v>
      </c>
      <c r="B14" s="8">
        <f>F13+2</f>
        <v>45992</v>
      </c>
      <c r="C14" s="18">
        <v>0.95833333333333304</v>
      </c>
      <c r="D14" s="10">
        <f>B14+1</f>
        <v>45993</v>
      </c>
      <c r="E14" s="9">
        <v>0.24583333333333299</v>
      </c>
      <c r="F14" s="10">
        <f>D14</f>
        <v>45993</v>
      </c>
      <c r="G14" s="9">
        <v>0.96250000000000002</v>
      </c>
      <c r="H14" s="35"/>
      <c r="I14" s="13"/>
    </row>
    <row r="15" spans="1:13" s="1" customFormat="1" ht="25.35" hidden="1" customHeight="1">
      <c r="A15" s="42" t="s">
        <v>109</v>
      </c>
      <c r="B15" s="8">
        <f>F14+2</f>
        <v>45995</v>
      </c>
      <c r="C15" s="18">
        <v>0.25</v>
      </c>
      <c r="D15" s="10">
        <f t="shared" si="0"/>
        <v>45995</v>
      </c>
      <c r="E15" s="9">
        <v>0.375</v>
      </c>
      <c r="F15" s="10">
        <f>D15</f>
        <v>45995</v>
      </c>
      <c r="G15" s="9">
        <v>0.74583333333333302</v>
      </c>
      <c r="H15" s="35"/>
      <c r="I15" s="13"/>
    </row>
    <row r="16" spans="1:13" s="1" customFormat="1" ht="25.35" hidden="1" customHeight="1">
      <c r="A16" s="44" t="s">
        <v>110</v>
      </c>
      <c r="B16" s="8">
        <f>F15+1</f>
        <v>45996</v>
      </c>
      <c r="C16" s="18">
        <v>0.125</v>
      </c>
      <c r="D16" s="10">
        <f t="shared" ref="D16:D17" si="1">B16</f>
        <v>45996</v>
      </c>
      <c r="E16" s="9">
        <v>0.29166666666666702</v>
      </c>
      <c r="F16" s="10">
        <f>D16</f>
        <v>45996</v>
      </c>
      <c r="G16" s="9">
        <v>0.67083333333333295</v>
      </c>
      <c r="H16" s="35"/>
      <c r="I16" s="13"/>
    </row>
    <row r="17" spans="1:9" s="1" customFormat="1" ht="25.35" hidden="1" customHeight="1">
      <c r="A17" s="42" t="s">
        <v>111</v>
      </c>
      <c r="B17" s="8">
        <f>F16+3</f>
        <v>45999</v>
      </c>
      <c r="C17" s="18">
        <v>0.36805555555555602</v>
      </c>
      <c r="D17" s="10">
        <f t="shared" si="1"/>
        <v>45999</v>
      </c>
      <c r="E17" s="9">
        <v>0.77500000000000002</v>
      </c>
      <c r="F17" s="10">
        <f>D17+1</f>
        <v>46000</v>
      </c>
      <c r="G17" s="9">
        <v>0.70833333333333304</v>
      </c>
      <c r="H17" s="35" t="s">
        <v>13</v>
      </c>
      <c r="I17" s="13"/>
    </row>
    <row r="18" spans="1:9" s="1" customFormat="1" ht="25.05" hidden="1" customHeight="1">
      <c r="A18" s="42" t="s">
        <v>112</v>
      </c>
      <c r="B18" s="8">
        <f>F17+3</f>
        <v>46003</v>
      </c>
      <c r="C18" s="18">
        <v>0.51249999999999996</v>
      </c>
      <c r="D18" s="10">
        <f>B18+1</f>
        <v>46004</v>
      </c>
      <c r="E18" s="9">
        <v>0.14583333333333301</v>
      </c>
      <c r="F18" s="10">
        <f>D18</f>
        <v>46004</v>
      </c>
      <c r="G18" s="9">
        <v>0.58750000000000002</v>
      </c>
      <c r="H18" s="35" t="s">
        <v>113</v>
      </c>
      <c r="I18" s="13"/>
    </row>
    <row r="19" spans="1:9" s="1" customFormat="1" ht="25.05" hidden="1" customHeight="1">
      <c r="A19" s="42" t="s">
        <v>114</v>
      </c>
      <c r="B19" s="8">
        <f>F18+1</f>
        <v>46005</v>
      </c>
      <c r="C19" s="18">
        <v>0.75</v>
      </c>
      <c r="D19" s="10">
        <f>B19</f>
        <v>46005</v>
      </c>
      <c r="E19" s="9">
        <v>0.97083333333333299</v>
      </c>
      <c r="F19" s="10">
        <f>D19+1</f>
        <v>46006</v>
      </c>
      <c r="G19" s="9">
        <v>0.39583333333333298</v>
      </c>
      <c r="H19" s="35"/>
      <c r="I19" s="13"/>
    </row>
    <row r="20" spans="1:9" s="1" customFormat="1" ht="25.35" hidden="1" customHeight="1">
      <c r="A20" s="44" t="s">
        <v>115</v>
      </c>
      <c r="B20" s="10">
        <f>F19</f>
        <v>46006</v>
      </c>
      <c r="C20" s="9">
        <v>0.625</v>
      </c>
      <c r="D20" s="10">
        <f>B20+2</f>
        <v>46008</v>
      </c>
      <c r="E20" s="9">
        <v>0.5</v>
      </c>
      <c r="F20" s="10">
        <f>D20</f>
        <v>46008</v>
      </c>
      <c r="G20" s="9">
        <v>0.9375</v>
      </c>
      <c r="H20" s="35" t="s">
        <v>116</v>
      </c>
      <c r="I20" s="13"/>
    </row>
    <row r="21" spans="1:9" s="1" customFormat="1" ht="25.5" hidden="1" customHeight="1">
      <c r="A21" s="42" t="s">
        <v>117</v>
      </c>
      <c r="B21" s="10">
        <f>F20+4</f>
        <v>46012</v>
      </c>
      <c r="C21" s="9">
        <v>0.14583333333333301</v>
      </c>
      <c r="D21" s="8">
        <f>B21+3</f>
        <v>46015</v>
      </c>
      <c r="E21" s="9">
        <v>0.66249999999999998</v>
      </c>
      <c r="F21" s="8">
        <f>D21+2</f>
        <v>46017</v>
      </c>
      <c r="G21" s="9">
        <v>0.875</v>
      </c>
      <c r="H21" s="35" t="s">
        <v>68</v>
      </c>
      <c r="I21" s="13"/>
    </row>
    <row r="22" spans="1:9" s="1" customFormat="1" ht="25.05" hidden="1" customHeight="1">
      <c r="A22" s="42" t="s">
        <v>118</v>
      </c>
      <c r="B22" s="10">
        <f>F21+3</f>
        <v>46020</v>
      </c>
      <c r="C22" s="9">
        <v>0.70833333333333304</v>
      </c>
      <c r="D22" s="8">
        <f>B22+1</f>
        <v>46021</v>
      </c>
      <c r="E22" s="9">
        <v>8.3333333333333301E-2</v>
      </c>
      <c r="F22" s="8">
        <f>D22</f>
        <v>46021</v>
      </c>
      <c r="G22" s="9">
        <v>0.625</v>
      </c>
      <c r="H22" s="35" t="s">
        <v>13</v>
      </c>
      <c r="I22" s="13"/>
    </row>
    <row r="23" spans="1:9" s="1" customFormat="1" ht="25.05" hidden="1" customHeight="1">
      <c r="A23" s="42" t="s">
        <v>119</v>
      </c>
      <c r="B23" s="10">
        <f>F22+1</f>
        <v>46022</v>
      </c>
      <c r="C23" s="9">
        <v>0.875</v>
      </c>
      <c r="D23" s="8">
        <f>B23+1</f>
        <v>46023</v>
      </c>
      <c r="E23" s="9">
        <v>0</v>
      </c>
      <c r="F23" s="8">
        <f>D23</f>
        <v>46023</v>
      </c>
      <c r="G23" s="9">
        <v>0.22916666666666699</v>
      </c>
      <c r="H23" s="35"/>
      <c r="I23" s="13"/>
    </row>
    <row r="24" spans="1:9" s="1" customFormat="1" ht="25.05" hidden="1" customHeight="1">
      <c r="A24" s="42" t="s">
        <v>120</v>
      </c>
      <c r="B24" s="10">
        <f>F23</f>
        <v>46023</v>
      </c>
      <c r="C24" s="9">
        <v>0.49166666666666697</v>
      </c>
      <c r="D24" s="8">
        <f>B24+1</f>
        <v>46024</v>
      </c>
      <c r="E24" s="9">
        <v>0.75</v>
      </c>
      <c r="F24" s="8">
        <v>46025</v>
      </c>
      <c r="G24" s="9">
        <v>0.29166666666666702</v>
      </c>
      <c r="H24" s="35" t="s">
        <v>121</v>
      </c>
      <c r="I24" s="13"/>
    </row>
    <row r="25" spans="1:9" s="1" customFormat="1" ht="25.5" hidden="1" customHeight="1">
      <c r="A25" s="42" t="s">
        <v>122</v>
      </c>
      <c r="B25" s="10">
        <f>F24+3</f>
        <v>46028</v>
      </c>
      <c r="C25" s="9">
        <v>0.4375</v>
      </c>
      <c r="D25" s="8">
        <f>B25+2</f>
        <v>46030</v>
      </c>
      <c r="E25" s="9">
        <v>0.47499999999999998</v>
      </c>
      <c r="F25" s="8">
        <f>D25+1</f>
        <v>46031</v>
      </c>
      <c r="G25" s="9">
        <v>0.67777777777777803</v>
      </c>
      <c r="H25" s="35" t="s">
        <v>123</v>
      </c>
      <c r="I25" s="13"/>
    </row>
    <row r="26" spans="1:9" s="1" customFormat="1" ht="25.05" hidden="1" customHeight="1">
      <c r="A26" s="42" t="s">
        <v>124</v>
      </c>
      <c r="B26" s="10">
        <f>F25+3</f>
        <v>46034</v>
      </c>
      <c r="C26" s="9">
        <v>0.66666666666666696</v>
      </c>
      <c r="D26" s="8">
        <f t="shared" ref="D26" si="2">B26</f>
        <v>46034</v>
      </c>
      <c r="E26" s="9">
        <v>0.97916666666666696</v>
      </c>
      <c r="F26" s="8">
        <f>D26+1</f>
        <v>46035</v>
      </c>
      <c r="G26" s="9">
        <v>0.5</v>
      </c>
      <c r="H26" s="35" t="s">
        <v>125</v>
      </c>
      <c r="I26" s="13"/>
    </row>
    <row r="27" spans="1:9" s="1" customFormat="1" ht="25.05" hidden="1" customHeight="1">
      <c r="A27" s="42" t="s">
        <v>126</v>
      </c>
      <c r="B27" s="10">
        <v>46036</v>
      </c>
      <c r="C27" s="9">
        <v>0.75</v>
      </c>
      <c r="D27" s="8">
        <f>B27+1</f>
        <v>46037</v>
      </c>
      <c r="E27" s="9">
        <v>0.22916666666666699</v>
      </c>
      <c r="F27" s="8">
        <f>D27</f>
        <v>46037</v>
      </c>
      <c r="G27" s="9">
        <v>0.52083333333333304</v>
      </c>
      <c r="H27" s="35" t="s">
        <v>13</v>
      </c>
      <c r="I27" s="13"/>
    </row>
    <row r="28" spans="1:9" s="1" customFormat="1" ht="25.05" hidden="1" customHeight="1">
      <c r="A28" s="42" t="s">
        <v>127</v>
      </c>
      <c r="B28" s="10">
        <v>46037</v>
      </c>
      <c r="C28" s="9">
        <v>0.79166666666666696</v>
      </c>
      <c r="D28" s="8">
        <f>B28+1</f>
        <v>46038</v>
      </c>
      <c r="E28" s="9">
        <v>4.1666666666666699E-2</v>
      </c>
      <c r="F28" s="8">
        <f>D28</f>
        <v>46038</v>
      </c>
      <c r="G28" s="9">
        <v>0.45833333333333298</v>
      </c>
      <c r="H28" s="35" t="s">
        <v>106</v>
      </c>
      <c r="I28" s="13"/>
    </row>
    <row r="29" spans="1:9" s="1" customFormat="1" ht="25.5" hidden="1" customHeight="1">
      <c r="A29" s="42" t="s">
        <v>128</v>
      </c>
      <c r="B29" s="10">
        <f>F28+3</f>
        <v>46041</v>
      </c>
      <c r="C29" s="18">
        <v>0.58333333333333304</v>
      </c>
      <c r="D29" s="10">
        <v>46046</v>
      </c>
      <c r="E29" s="18">
        <v>5.83333333333333E-2</v>
      </c>
      <c r="F29" s="10">
        <f t="shared" ref="F29:F33" si="3">D29+1</f>
        <v>46047</v>
      </c>
      <c r="G29" s="18">
        <v>8.3333333333333301E-2</v>
      </c>
      <c r="H29" s="35" t="s">
        <v>129</v>
      </c>
      <c r="I29" s="13"/>
    </row>
    <row r="30" spans="1:9" s="1" customFormat="1" ht="25.05" hidden="1" customHeight="1">
      <c r="A30" s="42" t="s">
        <v>130</v>
      </c>
      <c r="B30" s="10">
        <f>F29+2</f>
        <v>46049</v>
      </c>
      <c r="C30" s="18">
        <v>0.70833333333333304</v>
      </c>
      <c r="D30" s="10">
        <f>B30</f>
        <v>46049</v>
      </c>
      <c r="E30" s="18">
        <v>0.75</v>
      </c>
      <c r="F30" s="10">
        <f t="shared" si="3"/>
        <v>46050</v>
      </c>
      <c r="G30" s="18">
        <v>0.14583333333333301</v>
      </c>
      <c r="H30" s="35"/>
      <c r="I30" s="13"/>
    </row>
    <row r="31" spans="1:9" s="1" customFormat="1" ht="25.05" hidden="1" customHeight="1">
      <c r="A31" s="42" t="s">
        <v>131</v>
      </c>
      <c r="B31" s="10">
        <f>F30+1</f>
        <v>46051</v>
      </c>
      <c r="C31" s="18">
        <v>0.39583333333333298</v>
      </c>
      <c r="D31" s="10">
        <f t="shared" ref="D31" si="4">B31</f>
        <v>46051</v>
      </c>
      <c r="E31" s="18">
        <v>0.75</v>
      </c>
      <c r="F31" s="10">
        <f t="shared" si="3"/>
        <v>46052</v>
      </c>
      <c r="G31" s="18">
        <v>0.6875</v>
      </c>
      <c r="H31" s="35" t="s">
        <v>132</v>
      </c>
      <c r="I31" s="13"/>
    </row>
    <row r="32" spans="1:9" s="1" customFormat="1" ht="25.05" hidden="1" customHeight="1">
      <c r="A32" s="42" t="s">
        <v>133</v>
      </c>
      <c r="B32" s="10">
        <f>F31</f>
        <v>46052</v>
      </c>
      <c r="C32" s="18">
        <v>0.91666666666666696</v>
      </c>
      <c r="D32" s="10">
        <f>B32+5</f>
        <v>46057</v>
      </c>
      <c r="E32" s="18">
        <v>0.875</v>
      </c>
      <c r="F32" s="10">
        <f t="shared" si="3"/>
        <v>46058</v>
      </c>
      <c r="G32" s="18">
        <v>0.35416666666666702</v>
      </c>
      <c r="H32" s="35" t="s">
        <v>13</v>
      </c>
      <c r="I32" s="13"/>
    </row>
    <row r="33" spans="1:13" s="1" customFormat="1" ht="25.5" hidden="1" customHeight="1">
      <c r="A33" s="42" t="s">
        <v>134</v>
      </c>
      <c r="B33" s="10">
        <f>F32+3</f>
        <v>46061</v>
      </c>
      <c r="C33" s="18">
        <v>2.0833333333333301E-2</v>
      </c>
      <c r="D33" s="10">
        <f>B33+2</f>
        <v>46063</v>
      </c>
      <c r="E33" s="9">
        <v>0.8208333333333333</v>
      </c>
      <c r="F33" s="10">
        <f t="shared" si="3"/>
        <v>46064</v>
      </c>
      <c r="G33" s="18">
        <v>0.90416666666666667</v>
      </c>
      <c r="H33" s="35" t="s">
        <v>188</v>
      </c>
      <c r="I33" s="13"/>
    </row>
    <row r="34" spans="1:13" s="1" customFormat="1" ht="25.05" customHeight="1">
      <c r="A34" s="47" t="s">
        <v>135</v>
      </c>
      <c r="B34" s="10">
        <f>F33+3</f>
        <v>46067</v>
      </c>
      <c r="C34" s="18">
        <v>0.83333333333333337</v>
      </c>
      <c r="D34" s="10">
        <f>B34+3</f>
        <v>46070</v>
      </c>
      <c r="E34" s="9">
        <v>0.125</v>
      </c>
      <c r="F34" s="10">
        <f>D34</f>
        <v>46070</v>
      </c>
      <c r="G34" s="18">
        <v>0.79166666666666663</v>
      </c>
      <c r="H34" s="35" t="s">
        <v>183</v>
      </c>
      <c r="I34" s="13"/>
    </row>
    <row r="35" spans="1:13" s="1" customFormat="1" ht="24.45" customHeight="1">
      <c r="A35" s="42" t="s">
        <v>209</v>
      </c>
      <c r="B35" s="10">
        <f>F34+1</f>
        <v>46071</v>
      </c>
      <c r="C35" s="18">
        <v>0.10416666666666667</v>
      </c>
      <c r="D35" s="10">
        <f>B35+1</f>
        <v>46072</v>
      </c>
      <c r="E35" s="9">
        <v>0.45833333333333331</v>
      </c>
      <c r="F35" s="10">
        <f>D35+1</f>
        <v>46073</v>
      </c>
      <c r="G35" s="18">
        <v>0</v>
      </c>
      <c r="H35" s="35" t="s">
        <v>192</v>
      </c>
      <c r="I35" s="13"/>
    </row>
    <row r="36" spans="1:13" s="1" customFormat="1" ht="25.05" customHeight="1">
      <c r="A36" s="42" t="s">
        <v>89</v>
      </c>
      <c r="B36" s="10">
        <f>F35+1</f>
        <v>46074</v>
      </c>
      <c r="C36" s="18">
        <v>0.45833333333333331</v>
      </c>
      <c r="D36" s="10">
        <f>B36</f>
        <v>46074</v>
      </c>
      <c r="E36" s="9">
        <v>0.5</v>
      </c>
      <c r="F36" s="10">
        <f>D36</f>
        <v>46074</v>
      </c>
      <c r="G36" s="18">
        <v>0.95833333333333337</v>
      </c>
      <c r="H36" s="35"/>
      <c r="I36" s="13"/>
    </row>
    <row r="37" spans="1:13" s="1" customFormat="1" ht="25.5" customHeight="1">
      <c r="A37" s="42" t="s">
        <v>138</v>
      </c>
      <c r="B37" s="10">
        <f>F36+3</f>
        <v>46077</v>
      </c>
      <c r="C37" s="18">
        <v>0.66666666666666663</v>
      </c>
      <c r="D37" s="10">
        <f>B37+4</f>
        <v>46081</v>
      </c>
      <c r="E37" s="9">
        <v>0.78749999999999998</v>
      </c>
      <c r="F37" s="62">
        <f>D37+1</f>
        <v>46082</v>
      </c>
      <c r="G37" s="9">
        <v>0.98750000000000004</v>
      </c>
      <c r="H37" s="35" t="s">
        <v>183</v>
      </c>
      <c r="I37" s="13"/>
    </row>
    <row r="38" spans="1:13" s="1" customFormat="1" ht="25.05" customHeight="1">
      <c r="A38" s="42" t="s">
        <v>231</v>
      </c>
      <c r="B38" s="17">
        <f>F37+3</f>
        <v>46085</v>
      </c>
      <c r="C38" s="18">
        <v>0.75</v>
      </c>
      <c r="D38" s="17">
        <f>B38</f>
        <v>46085</v>
      </c>
      <c r="E38" s="18">
        <v>0.83333333333333337</v>
      </c>
      <c r="F38" s="17">
        <f>D38+1</f>
        <v>46086</v>
      </c>
      <c r="G38" s="18">
        <v>0.25</v>
      </c>
      <c r="H38" s="35" t="s">
        <v>245</v>
      </c>
      <c r="I38" s="13"/>
    </row>
    <row r="39" spans="1:13" s="1" customFormat="1" ht="25.35" customHeight="1">
      <c r="A39" s="82" t="s">
        <v>248</v>
      </c>
      <c r="B39" s="83"/>
      <c r="C39" s="83"/>
      <c r="D39" s="83"/>
      <c r="E39" s="83"/>
      <c r="F39" s="83"/>
      <c r="G39" s="83"/>
      <c r="H39" s="83"/>
      <c r="I39" s="84"/>
    </row>
    <row r="40" spans="1:13" ht="24" customHeight="1">
      <c r="A40" s="27" t="s">
        <v>3</v>
      </c>
      <c r="B40" s="71" t="s">
        <v>4</v>
      </c>
      <c r="C40" s="72"/>
      <c r="D40" s="71" t="s">
        <v>5</v>
      </c>
      <c r="E40" s="72"/>
      <c r="F40" s="71" t="s">
        <v>6</v>
      </c>
      <c r="G40" s="72"/>
      <c r="H40" s="28" t="s">
        <v>7</v>
      </c>
      <c r="I40" s="28" t="s">
        <v>8</v>
      </c>
      <c r="M40" t="s">
        <v>9</v>
      </c>
    </row>
    <row r="41" spans="1:13" ht="24" customHeight="1">
      <c r="A41" s="36" t="s">
        <v>247</v>
      </c>
      <c r="B41" s="8">
        <v>46087</v>
      </c>
      <c r="C41" s="22">
        <v>0.58333333333333337</v>
      </c>
      <c r="D41" s="8">
        <v>46087</v>
      </c>
      <c r="E41" s="22">
        <v>0.72916666666666663</v>
      </c>
      <c r="F41" s="8">
        <v>46088</v>
      </c>
      <c r="G41" s="22">
        <v>0.125</v>
      </c>
      <c r="H41" s="30" t="s">
        <v>246</v>
      </c>
      <c r="I41" s="60"/>
    </row>
    <row r="42" spans="1:13" ht="24" customHeight="1">
      <c r="A42" s="29" t="s">
        <v>238</v>
      </c>
      <c r="B42" s="8">
        <v>46088</v>
      </c>
      <c r="C42" s="22">
        <v>0.375</v>
      </c>
      <c r="D42" s="8">
        <v>46088</v>
      </c>
      <c r="E42" s="22">
        <v>0.5</v>
      </c>
      <c r="F42" s="8">
        <v>46088</v>
      </c>
      <c r="G42" s="22">
        <v>0.91666666666666663</v>
      </c>
      <c r="H42" s="30"/>
      <c r="I42" s="60"/>
    </row>
    <row r="43" spans="1:13" ht="24" customHeight="1">
      <c r="A43" s="29" t="s">
        <v>240</v>
      </c>
      <c r="B43" s="8">
        <v>46089</v>
      </c>
      <c r="C43" s="22">
        <v>0.16666666666666666</v>
      </c>
      <c r="D43" s="8">
        <v>46089</v>
      </c>
      <c r="E43" s="22">
        <v>0.29166666666666669</v>
      </c>
      <c r="F43" s="8">
        <v>46089</v>
      </c>
      <c r="G43" s="22">
        <v>0.625</v>
      </c>
      <c r="H43" s="30" t="s">
        <v>252</v>
      </c>
      <c r="I43" s="60"/>
    </row>
    <row r="44" spans="1:13" ht="24" customHeight="1">
      <c r="A44" s="29" t="s">
        <v>93</v>
      </c>
      <c r="B44" s="8">
        <v>46090</v>
      </c>
      <c r="C44" s="22">
        <v>0.66666666666666663</v>
      </c>
      <c r="D44" s="8">
        <v>46090</v>
      </c>
      <c r="E44" s="22">
        <v>0.75</v>
      </c>
      <c r="F44" s="8">
        <v>46091</v>
      </c>
      <c r="G44" s="22">
        <v>0.16666666666666666</v>
      </c>
      <c r="H44" s="30"/>
      <c r="I44" s="60"/>
    </row>
    <row r="45" spans="1:13" ht="24" customHeight="1">
      <c r="A45" s="29" t="s">
        <v>249</v>
      </c>
      <c r="B45" s="8">
        <f>F44+2</f>
        <v>46093</v>
      </c>
      <c r="C45" s="22">
        <v>0.16666666666666666</v>
      </c>
      <c r="D45" s="8">
        <f>B45</f>
        <v>46093</v>
      </c>
      <c r="E45" s="22">
        <v>0.66666666666666663</v>
      </c>
      <c r="F45" s="8">
        <f>D45+1</f>
        <v>46094</v>
      </c>
      <c r="G45" s="22">
        <v>0.83333333333333337</v>
      </c>
      <c r="H45" s="30"/>
      <c r="I45" s="60"/>
    </row>
    <row r="46" spans="1:13" ht="24" customHeight="1">
      <c r="A46" s="36" t="s">
        <v>250</v>
      </c>
      <c r="B46" s="8">
        <f>F45+2</f>
        <v>46096</v>
      </c>
      <c r="C46" s="22">
        <v>0.83333333333333337</v>
      </c>
      <c r="D46" s="8">
        <f>B46+1</f>
        <v>46097</v>
      </c>
      <c r="E46" s="22">
        <v>0.20833333333333334</v>
      </c>
      <c r="F46" s="8">
        <f>D46+1</f>
        <v>46098</v>
      </c>
      <c r="G46" s="22">
        <v>8.3333333333333329E-2</v>
      </c>
      <c r="H46" s="30" t="s">
        <v>251</v>
      </c>
      <c r="I46" s="61"/>
    </row>
    <row r="47" spans="1:13" s="1" customFormat="1" ht="25.35" customHeight="1">
      <c r="A47" s="82" t="s">
        <v>232</v>
      </c>
      <c r="B47" s="83"/>
      <c r="C47" s="83"/>
      <c r="D47" s="83"/>
      <c r="E47" s="83"/>
      <c r="F47" s="83"/>
      <c r="G47" s="83"/>
      <c r="H47" s="83"/>
      <c r="I47" s="84"/>
    </row>
    <row r="48" spans="1:13" ht="24" customHeight="1">
      <c r="A48" s="27" t="s">
        <v>3</v>
      </c>
      <c r="B48" s="71" t="s">
        <v>4</v>
      </c>
      <c r="C48" s="72"/>
      <c r="D48" s="71" t="s">
        <v>5</v>
      </c>
      <c r="E48" s="72"/>
      <c r="F48" s="71" t="s">
        <v>6</v>
      </c>
      <c r="G48" s="72"/>
      <c r="H48" s="28" t="s">
        <v>7</v>
      </c>
      <c r="I48" s="28" t="s">
        <v>8</v>
      </c>
      <c r="M48" t="s">
        <v>9</v>
      </c>
    </row>
    <row r="49" spans="1:9" s="1" customFormat="1" ht="25.5" customHeight="1">
      <c r="A49" s="42" t="s">
        <v>233</v>
      </c>
      <c r="B49" s="17">
        <v>46092</v>
      </c>
      <c r="C49" s="18">
        <v>6.9444444444444447E-4</v>
      </c>
      <c r="D49" s="17">
        <f t="shared" ref="D49" si="5">B49</f>
        <v>46092</v>
      </c>
      <c r="E49" s="18">
        <v>8.3333333333333329E-2</v>
      </c>
      <c r="F49" s="17">
        <f>D49</f>
        <v>46092</v>
      </c>
      <c r="G49" s="18">
        <v>0.41666666666666669</v>
      </c>
      <c r="H49" s="35" t="s">
        <v>236</v>
      </c>
      <c r="I49" s="13"/>
    </row>
    <row r="50" spans="1:9" s="1" customFormat="1" ht="24.45" customHeight="1">
      <c r="A50" s="42" t="s">
        <v>234</v>
      </c>
      <c r="B50" s="17">
        <f>F49</f>
        <v>46092</v>
      </c>
      <c r="C50" s="18">
        <v>0.66666666666666663</v>
      </c>
      <c r="D50" s="17">
        <f>B50</f>
        <v>46092</v>
      </c>
      <c r="E50" s="18">
        <v>0.79166666666666663</v>
      </c>
      <c r="F50" s="17">
        <f>D50+1</f>
        <v>46093</v>
      </c>
      <c r="G50" s="18">
        <v>0.125</v>
      </c>
      <c r="H50" s="35"/>
      <c r="I50" s="13"/>
    </row>
    <row r="51" spans="1:9" s="1" customFormat="1" ht="24.45" customHeight="1">
      <c r="A51" s="42" t="s">
        <v>237</v>
      </c>
      <c r="B51" s="17">
        <f>F50</f>
        <v>46093</v>
      </c>
      <c r="C51" s="18">
        <v>0.375</v>
      </c>
      <c r="D51" s="17">
        <f>B51</f>
        <v>46093</v>
      </c>
      <c r="E51" s="18">
        <v>0.5</v>
      </c>
      <c r="F51" s="17">
        <f>D51</f>
        <v>46093</v>
      </c>
      <c r="G51" s="18">
        <v>0.83333333333333337</v>
      </c>
      <c r="H51" s="35"/>
      <c r="I51" s="13"/>
    </row>
    <row r="52" spans="1:9" s="1" customFormat="1" ht="24.45" customHeight="1">
      <c r="A52" s="42" t="s">
        <v>235</v>
      </c>
      <c r="B52" s="17">
        <f>F51+3</f>
        <v>46096</v>
      </c>
      <c r="C52" s="18">
        <v>0.33333333333333331</v>
      </c>
      <c r="D52" s="17">
        <f>B52</f>
        <v>46096</v>
      </c>
      <c r="E52" s="18">
        <v>0.83333333333333337</v>
      </c>
      <c r="F52" s="17">
        <f>D52+1</f>
        <v>46097</v>
      </c>
      <c r="G52" s="18">
        <v>0.83333333333333337</v>
      </c>
      <c r="H52" s="35"/>
      <c r="I52" s="13"/>
    </row>
  </sheetData>
  <mergeCells count="16">
    <mergeCell ref="B5:C5"/>
    <mergeCell ref="D5:E5"/>
    <mergeCell ref="F5:G5"/>
    <mergeCell ref="C1:I1"/>
    <mergeCell ref="A2:B2"/>
    <mergeCell ref="C2:I2"/>
    <mergeCell ref="A3:G3"/>
    <mergeCell ref="A4:I4"/>
    <mergeCell ref="A47:I47"/>
    <mergeCell ref="B48:C48"/>
    <mergeCell ref="D48:E48"/>
    <mergeCell ref="F48:G48"/>
    <mergeCell ref="A39:I39"/>
    <mergeCell ref="B40:C40"/>
    <mergeCell ref="D40:E40"/>
    <mergeCell ref="F40:G40"/>
  </mergeCells>
  <phoneticPr fontId="41" type="noConversion"/>
  <conditionalFormatting sqref="B5">
    <cfRule type="cellIs" dxfId="338" priority="625" stopIfTrue="1" operator="equal">
      <formula>$H$3</formula>
    </cfRule>
  </conditionalFormatting>
  <conditionalFormatting sqref="B5:B6">
    <cfRule type="cellIs" dxfId="337" priority="568" stopIfTrue="1" operator="lessThan">
      <formula>$H$3</formula>
    </cfRule>
  </conditionalFormatting>
  <conditionalFormatting sqref="B6">
    <cfRule type="cellIs" dxfId="336" priority="567" stopIfTrue="1" operator="equal">
      <formula>$H$3</formula>
    </cfRule>
  </conditionalFormatting>
  <conditionalFormatting sqref="B40:B46">
    <cfRule type="cellIs" dxfId="335" priority="18" stopIfTrue="1" operator="lessThan">
      <formula>$H$3</formula>
    </cfRule>
    <cfRule type="cellIs" dxfId="334" priority="19" stopIfTrue="1" operator="equal">
      <formula>$H$3</formula>
    </cfRule>
  </conditionalFormatting>
  <conditionalFormatting sqref="B48">
    <cfRule type="cellIs" dxfId="333" priority="67" stopIfTrue="1" operator="lessThan">
      <formula>$H$3</formula>
    </cfRule>
    <cfRule type="cellIs" dxfId="332" priority="70" stopIfTrue="1" operator="equal">
      <formula>$H$3</formula>
    </cfRule>
  </conditionalFormatting>
  <conditionalFormatting sqref="C5:C6">
    <cfRule type="expression" dxfId="331" priority="618" stopIfTrue="1">
      <formula>$B5=$H$3</formula>
    </cfRule>
    <cfRule type="expression" dxfId="330" priority="619" stopIfTrue="1">
      <formula>B5&lt;$H$3</formula>
    </cfRule>
  </conditionalFormatting>
  <conditionalFormatting sqref="C6 C38 E38 C49 E49:E52">
    <cfRule type="expression" dxfId="329" priority="1199" stopIfTrue="1">
      <formula>$F6=$H$3</formula>
    </cfRule>
  </conditionalFormatting>
  <conditionalFormatting sqref="C8:C19 C38 C49:C50 E38 E49:E52 C25:C33">
    <cfRule type="expression" dxfId="328" priority="580" stopIfTrue="1">
      <formula>B8&lt;$H$3</formula>
    </cfRule>
  </conditionalFormatting>
  <conditionalFormatting sqref="C8:C37">
    <cfRule type="expression" dxfId="327" priority="98" stopIfTrue="1">
      <formula>B8&lt;$H$3</formula>
    </cfRule>
  </conditionalFormatting>
  <conditionalFormatting sqref="C13:C19">
    <cfRule type="expression" dxfId="326" priority="579" stopIfTrue="1">
      <formula>$B13=$H$3</formula>
    </cfRule>
    <cfRule type="expression" dxfId="325" priority="578" stopIfTrue="1">
      <formula>$F13=$H$3</formula>
    </cfRule>
  </conditionalFormatting>
  <conditionalFormatting sqref="C25:C38">
    <cfRule type="expression" dxfId="324" priority="100" stopIfTrue="1">
      <formula>$B25=$H$3</formula>
    </cfRule>
    <cfRule type="expression" dxfId="323" priority="99" stopIfTrue="1">
      <formula>$F25=$H$3</formula>
    </cfRule>
  </conditionalFormatting>
  <conditionalFormatting sqref="C34:C37">
    <cfRule type="expression" dxfId="322" priority="97" stopIfTrue="1">
      <formula>$B34=$H$3</formula>
    </cfRule>
    <cfRule type="expression" dxfId="321" priority="95" stopIfTrue="1">
      <formula>B34&lt;$H$3</formula>
    </cfRule>
    <cfRule type="expression" dxfId="320" priority="96" stopIfTrue="1">
      <formula>$F34=$H$3</formula>
    </cfRule>
  </conditionalFormatting>
  <conditionalFormatting sqref="C38">
    <cfRule type="expression" dxfId="319" priority="239" stopIfTrue="1">
      <formula>B38&lt;$H$3</formula>
    </cfRule>
  </conditionalFormatting>
  <conditionalFormatting sqref="C40">
    <cfRule type="expression" dxfId="318" priority="51" stopIfTrue="1">
      <formula>B40&lt;$H$3</formula>
    </cfRule>
  </conditionalFormatting>
  <conditionalFormatting sqref="C40:C46">
    <cfRule type="expression" dxfId="317" priority="12" stopIfTrue="1">
      <formula>$B40=$H$3</formula>
    </cfRule>
  </conditionalFormatting>
  <conditionalFormatting sqref="C41">
    <cfRule type="expression" dxfId="316" priority="35" stopIfTrue="1">
      <formula>$F41=$H$3</formula>
    </cfRule>
  </conditionalFormatting>
  <conditionalFormatting sqref="C42:C46 E42:E46">
    <cfRule type="expression" dxfId="315" priority="4" stopIfTrue="1">
      <formula>$F42=$H$3</formula>
    </cfRule>
  </conditionalFormatting>
  <conditionalFormatting sqref="C48">
    <cfRule type="expression" dxfId="314" priority="68" stopIfTrue="1">
      <formula>$B48=$H$3</formula>
    </cfRule>
    <cfRule type="expression" dxfId="313" priority="69" stopIfTrue="1">
      <formula>B48&lt;$H$3</formula>
    </cfRule>
  </conditionalFormatting>
  <conditionalFormatting sqref="C49:C50 C38">
    <cfRule type="expression" dxfId="312" priority="241" stopIfTrue="1">
      <formula>$B38=$H$3</formula>
    </cfRule>
  </conditionalFormatting>
  <conditionalFormatting sqref="C49:C52">
    <cfRule type="expression" dxfId="311" priority="92" stopIfTrue="1">
      <formula>$F49=$H$3</formula>
    </cfRule>
    <cfRule type="expression" dxfId="310" priority="93" stopIfTrue="1">
      <formula>$B49=$H$3</formula>
    </cfRule>
    <cfRule type="expression" dxfId="309" priority="94" stopIfTrue="1">
      <formula>B49&lt;$H$3</formula>
    </cfRule>
  </conditionalFormatting>
  <conditionalFormatting sqref="C50">
    <cfRule type="expression" dxfId="308" priority="240" stopIfTrue="1">
      <formula>$F50=$H$3</formula>
    </cfRule>
  </conditionalFormatting>
  <conditionalFormatting sqref="C51:C52">
    <cfRule type="expression" dxfId="307" priority="90" stopIfTrue="1">
      <formula>$B51=$H$3</formula>
    </cfRule>
    <cfRule type="expression" dxfId="306" priority="89" stopIfTrue="1">
      <formula>$F51=$H$3</formula>
    </cfRule>
    <cfRule type="expression" dxfId="305" priority="91" stopIfTrue="1">
      <formula>B51&lt;$H$3</formula>
    </cfRule>
  </conditionalFormatting>
  <conditionalFormatting sqref="D5">
    <cfRule type="cellIs" dxfId="304" priority="633" stopIfTrue="1" operator="equal">
      <formula>$H$3</formula>
    </cfRule>
    <cfRule type="cellIs" dxfId="303" priority="634" stopIfTrue="1" operator="lessThan">
      <formula>$H$3</formula>
    </cfRule>
  </conditionalFormatting>
  <conditionalFormatting sqref="D5:D6">
    <cfRule type="cellIs" dxfId="302" priority="559" stopIfTrue="1" operator="equal">
      <formula>$H$3</formula>
    </cfRule>
    <cfRule type="cellIs" dxfId="301" priority="560" stopIfTrue="1" operator="lessThan">
      <formula>$H$3</formula>
    </cfRule>
  </conditionalFormatting>
  <conditionalFormatting sqref="D40">
    <cfRule type="cellIs" dxfId="300" priority="56" stopIfTrue="1" operator="lessThan">
      <formula>$H$3</formula>
    </cfRule>
    <cfRule type="cellIs" dxfId="299" priority="55" stopIfTrue="1" operator="equal">
      <formula>$H$3</formula>
    </cfRule>
  </conditionalFormatting>
  <conditionalFormatting sqref="D40:D46">
    <cfRule type="cellIs" dxfId="298" priority="17" stopIfTrue="1" operator="lessThan">
      <formula>$H$3</formula>
    </cfRule>
    <cfRule type="cellIs" dxfId="297" priority="16" stopIfTrue="1" operator="equal">
      <formula>$H$3</formula>
    </cfRule>
  </conditionalFormatting>
  <conditionalFormatting sqref="D48">
    <cfRule type="cellIs" dxfId="296" priority="66" stopIfTrue="1" operator="lessThan">
      <formula>$H$3</formula>
    </cfRule>
    <cfRule type="cellIs" dxfId="295" priority="73" stopIfTrue="1" operator="equal">
      <formula>$H$3</formula>
    </cfRule>
    <cfRule type="cellIs" dxfId="294" priority="74" stopIfTrue="1" operator="lessThan">
      <formula>$H$3</formula>
    </cfRule>
    <cfRule type="cellIs" dxfId="293" priority="65" stopIfTrue="1" operator="equal">
      <formula>$H$3</formula>
    </cfRule>
  </conditionalFormatting>
  <conditionalFormatting sqref="E5">
    <cfRule type="expression" dxfId="292" priority="1153" stopIfTrue="1">
      <formula>$D5=$H$3</formula>
    </cfRule>
    <cfRule type="expression" dxfId="291" priority="1154" stopIfTrue="1">
      <formula>$B5=$H$3</formula>
    </cfRule>
  </conditionalFormatting>
  <conditionalFormatting sqref="E5:E6">
    <cfRule type="expression" dxfId="290" priority="555" stopIfTrue="1">
      <formula>D5&lt;$H$3</formula>
    </cfRule>
  </conditionalFormatting>
  <conditionalFormatting sqref="E6">
    <cfRule type="expression" dxfId="289" priority="1223" stopIfTrue="1">
      <formula>$B6=$H$3</formula>
    </cfRule>
    <cfRule type="expression" dxfId="288" priority="1222" stopIfTrue="1">
      <formula>$F6=$H$3</formula>
    </cfRule>
  </conditionalFormatting>
  <conditionalFormatting sqref="E29:E38 E49">
    <cfRule type="expression" dxfId="287" priority="133" stopIfTrue="1">
      <formula>D29&lt;$H$3</formula>
    </cfRule>
  </conditionalFormatting>
  <conditionalFormatting sqref="E38 E49:E52">
    <cfRule type="expression" dxfId="286" priority="132" stopIfTrue="1">
      <formula>$B38=$H$3</formula>
    </cfRule>
  </conditionalFormatting>
  <conditionalFormatting sqref="E40">
    <cfRule type="expression" dxfId="285" priority="61" stopIfTrue="1">
      <formula>$B40=$H$3</formula>
    </cfRule>
    <cfRule type="expression" dxfId="284" priority="60" stopIfTrue="1">
      <formula>$D40=$H$3</formula>
    </cfRule>
  </conditionalFormatting>
  <conditionalFormatting sqref="E40:E46 C41:C46">
    <cfRule type="expression" dxfId="283" priority="3" stopIfTrue="1">
      <formula>B40&lt;$H$3</formula>
    </cfRule>
  </conditionalFormatting>
  <conditionalFormatting sqref="E41">
    <cfRule type="expression" dxfId="282" priority="34" stopIfTrue="1">
      <formula>$F41=$H$3</formula>
    </cfRule>
  </conditionalFormatting>
  <conditionalFormatting sqref="E41:E46">
    <cfRule type="expression" dxfId="281" priority="9" stopIfTrue="1">
      <formula>$B41=$H$3</formula>
    </cfRule>
  </conditionalFormatting>
  <conditionalFormatting sqref="E48">
    <cfRule type="expression" dxfId="280" priority="62" stopIfTrue="1">
      <formula>D48&lt;$H$3</formula>
    </cfRule>
    <cfRule type="expression" dxfId="279" priority="78" stopIfTrue="1">
      <formula>$D48=$H$3</formula>
    </cfRule>
    <cfRule type="expression" dxfId="278" priority="79" stopIfTrue="1">
      <formula>$B48=$H$3</formula>
    </cfRule>
  </conditionalFormatting>
  <conditionalFormatting sqref="E49">
    <cfRule type="expression" dxfId="277" priority="123" stopIfTrue="1">
      <formula>D49&lt;$H$3</formula>
    </cfRule>
    <cfRule type="expression" dxfId="276" priority="122" stopIfTrue="1">
      <formula>$B49=$H$3</formula>
    </cfRule>
    <cfRule type="expression" dxfId="275" priority="121" stopIfTrue="1">
      <formula>$F49=$H$3</formula>
    </cfRule>
  </conditionalFormatting>
  <conditionalFormatting sqref="E49:E52 E38">
    <cfRule type="expression" dxfId="274" priority="131" stopIfTrue="1">
      <formula>$F38=$H$3</formula>
    </cfRule>
  </conditionalFormatting>
  <conditionalFormatting sqref="E50:E52">
    <cfRule type="expression" dxfId="273" priority="88" stopIfTrue="1">
      <formula>D50&lt;$H$3</formula>
    </cfRule>
  </conditionalFormatting>
  <conditionalFormatting sqref="F5 B5">
    <cfRule type="cellIs" dxfId="272" priority="631" stopIfTrue="1" operator="lessThan">
      <formula>$H$3</formula>
    </cfRule>
  </conditionalFormatting>
  <conditionalFormatting sqref="F5">
    <cfRule type="cellIs" dxfId="271" priority="630" stopIfTrue="1" operator="equal">
      <formula>$H$3</formula>
    </cfRule>
  </conditionalFormatting>
  <conditionalFormatting sqref="F5:F6">
    <cfRule type="cellIs" dxfId="270" priority="557" stopIfTrue="1" operator="lessThan">
      <formula>$H$3</formula>
    </cfRule>
    <cfRule type="cellIs" dxfId="269" priority="556" stopIfTrue="1" operator="equal">
      <formula>$H$3</formula>
    </cfRule>
  </conditionalFormatting>
  <conditionalFormatting sqref="F8:F36 B8:B37 D8:D37">
    <cfRule type="cellIs" dxfId="268" priority="368" stopIfTrue="1" operator="equal">
      <formula>$H$3</formula>
    </cfRule>
    <cfRule type="cellIs" dxfId="267" priority="369" stopIfTrue="1" operator="lessThan">
      <formula>$H$3</formula>
    </cfRule>
  </conditionalFormatting>
  <conditionalFormatting sqref="F40 B40">
    <cfRule type="cellIs" dxfId="266" priority="54" stopIfTrue="1" operator="lessThan">
      <formula>$H$3</formula>
    </cfRule>
  </conditionalFormatting>
  <conditionalFormatting sqref="F40">
    <cfRule type="cellIs" dxfId="265" priority="53" stopIfTrue="1" operator="equal">
      <formula>$H$3</formula>
    </cfRule>
    <cfRule type="cellIs" dxfId="264" priority="46" stopIfTrue="1" operator="lessThan">
      <formula>$H$3</formula>
    </cfRule>
  </conditionalFormatting>
  <conditionalFormatting sqref="F40:F46">
    <cfRule type="cellIs" dxfId="263" priority="14" stopIfTrue="1" operator="equal">
      <formula>$H$3</formula>
    </cfRule>
  </conditionalFormatting>
  <conditionalFormatting sqref="F41:F46">
    <cfRule type="cellIs" dxfId="262" priority="13" stopIfTrue="1" operator="lessThan">
      <formula>$H$3</formula>
    </cfRule>
  </conditionalFormatting>
  <conditionalFormatting sqref="F48 B48">
    <cfRule type="cellIs" dxfId="261" priority="72" stopIfTrue="1" operator="lessThan">
      <formula>$H$3</formula>
    </cfRule>
  </conditionalFormatting>
  <conditionalFormatting sqref="F48">
    <cfRule type="cellIs" dxfId="260" priority="63" stopIfTrue="1" operator="equal">
      <formula>$H$3</formula>
    </cfRule>
    <cfRule type="cellIs" dxfId="259" priority="71" stopIfTrue="1" operator="equal">
      <formula>$H$3</formula>
    </cfRule>
    <cfRule type="cellIs" dxfId="258" priority="64" stopIfTrue="1" operator="lessThan">
      <formula>$H$3</formula>
    </cfRule>
  </conditionalFormatting>
  <conditionalFormatting sqref="G5:G6 C8:C33">
    <cfRule type="expression" dxfId="257" priority="1056" stopIfTrue="1">
      <formula>$F5=$H$3</formula>
    </cfRule>
    <cfRule type="expression" dxfId="256" priority="1057" stopIfTrue="1">
      <formula>$B5=$H$3</formula>
    </cfRule>
  </conditionalFormatting>
  <conditionalFormatting sqref="G5:G6">
    <cfRule type="expression" dxfId="255" priority="1050" stopIfTrue="1">
      <formula>F5&lt;$H$3</formula>
    </cfRule>
  </conditionalFormatting>
  <conditionalFormatting sqref="G8:G35 E8:E37">
    <cfRule type="expression" dxfId="254" priority="150" stopIfTrue="1">
      <formula>D8&lt;$H$3</formula>
    </cfRule>
  </conditionalFormatting>
  <conditionalFormatting sqref="G8:G35 E8:E38 E49:E52">
    <cfRule type="expression" dxfId="253" priority="151" stopIfTrue="1">
      <formula>$F8=$H$3</formula>
    </cfRule>
  </conditionalFormatting>
  <conditionalFormatting sqref="G8:G36 E8:E38 E49:E52 G38">
    <cfRule type="expression" dxfId="252" priority="152" stopIfTrue="1">
      <formula>$B8=$H$3</formula>
    </cfRule>
  </conditionalFormatting>
  <conditionalFormatting sqref="G29:G35 E29:E37">
    <cfRule type="expression" dxfId="251" priority="148" stopIfTrue="1">
      <formula>$F29=$H$3</formula>
    </cfRule>
    <cfRule type="expression" dxfId="250" priority="149" stopIfTrue="1">
      <formula>$B29=$H$3</formula>
    </cfRule>
  </conditionalFormatting>
  <conditionalFormatting sqref="G29:G35">
    <cfRule type="expression" dxfId="249" priority="147" stopIfTrue="1">
      <formula>F29&lt;$H$3</formula>
    </cfRule>
  </conditionalFormatting>
  <conditionalFormatting sqref="G36">
    <cfRule type="expression" dxfId="248" priority="214" stopIfTrue="1">
      <formula>F36&lt;$H$3</formula>
    </cfRule>
    <cfRule type="expression" dxfId="247" priority="199" stopIfTrue="1">
      <formula>$F36=$H$3</formula>
    </cfRule>
    <cfRule type="expression" dxfId="246" priority="200" stopIfTrue="1">
      <formula>$B36=$H$3</formula>
    </cfRule>
    <cfRule type="expression" dxfId="245" priority="198" stopIfTrue="1">
      <formula>F36&lt;$H$3</formula>
    </cfRule>
  </conditionalFormatting>
  <conditionalFormatting sqref="G38 G36">
    <cfRule type="expression" dxfId="244" priority="130" stopIfTrue="1">
      <formula>$F36=$H$3</formula>
    </cfRule>
  </conditionalFormatting>
  <conditionalFormatting sqref="G38">
    <cfRule type="expression" dxfId="243" priority="125" stopIfTrue="1">
      <formula>$B38=$H$3</formula>
    </cfRule>
    <cfRule type="expression" dxfId="242" priority="126" stopIfTrue="1">
      <formula>F38&lt;$H$3</formula>
    </cfRule>
    <cfRule type="expression" dxfId="241" priority="127" stopIfTrue="1">
      <formula>$F38=$H$3</formula>
    </cfRule>
    <cfRule type="expression" dxfId="240" priority="129" stopIfTrue="1">
      <formula>F38&lt;$H$3</formula>
    </cfRule>
  </conditionalFormatting>
  <conditionalFormatting sqref="G40">
    <cfRule type="expression" dxfId="239" priority="59" stopIfTrue="1">
      <formula>$B40=$H$3</formula>
    </cfRule>
    <cfRule type="expression" dxfId="238" priority="58" stopIfTrue="1">
      <formula>$F40=$H$3</formula>
    </cfRule>
  </conditionalFormatting>
  <conditionalFormatting sqref="G40:G41">
    <cfRule type="expression" dxfId="237" priority="43" stopIfTrue="1">
      <formula>F40&lt;$H$3</formula>
    </cfRule>
  </conditionalFormatting>
  <conditionalFormatting sqref="G41">
    <cfRule type="expression" dxfId="236" priority="33" stopIfTrue="1">
      <formula>$F41=$H$3</formula>
    </cfRule>
  </conditionalFormatting>
  <conditionalFormatting sqref="G41:G46">
    <cfRule type="expression" dxfId="235" priority="6" stopIfTrue="1">
      <formula>$B41=$H$3</formula>
    </cfRule>
  </conditionalFormatting>
  <conditionalFormatting sqref="G42:G46">
    <cfRule type="expression" dxfId="234" priority="20" stopIfTrue="1">
      <formula>F42&lt;$H$3</formula>
    </cfRule>
    <cfRule type="expression" dxfId="233" priority="2" stopIfTrue="1">
      <formula>$F42=$H$3</formula>
    </cfRule>
  </conditionalFormatting>
  <conditionalFormatting sqref="G43:G46">
    <cfRule type="expression" dxfId="232" priority="1" stopIfTrue="1">
      <formula>$B43=$H$3</formula>
    </cfRule>
  </conditionalFormatting>
  <conditionalFormatting sqref="G48">
    <cfRule type="expression" dxfId="231" priority="77" stopIfTrue="1">
      <formula>$B48=$H$3</formula>
    </cfRule>
    <cfRule type="expression" dxfId="230" priority="76" stopIfTrue="1">
      <formula>$F48=$H$3</formula>
    </cfRule>
    <cfRule type="expression" dxfId="229" priority="75" stopIfTrue="1">
      <formula>F48&lt;$H$3</formula>
    </cfRule>
  </conditionalFormatting>
  <conditionalFormatting sqref="G49 G38">
    <cfRule type="expression" dxfId="228" priority="120" stopIfTrue="1">
      <formula>$F38=$H$3</formula>
    </cfRule>
  </conditionalFormatting>
  <conditionalFormatting sqref="G49:G50">
    <cfRule type="expression" dxfId="227" priority="107" stopIfTrue="1">
      <formula>$F49=$H$3</formula>
    </cfRule>
    <cfRule type="expression" dxfId="226" priority="108" stopIfTrue="1">
      <formula>$B49=$H$3</formula>
    </cfRule>
    <cfRule type="expression" dxfId="225" priority="109" stopIfTrue="1">
      <formula>F49&lt;$H$3</formula>
    </cfRule>
  </conditionalFormatting>
  <conditionalFormatting sqref="G50">
    <cfRule type="expression" dxfId="224" priority="103" stopIfTrue="1">
      <formula>$B50=$H$3</formula>
    </cfRule>
    <cfRule type="expression" dxfId="223" priority="104" stopIfTrue="1">
      <formula>F50&lt;$H$3</formula>
    </cfRule>
    <cfRule type="expression" dxfId="222" priority="105" stopIfTrue="1">
      <formula>$F50=$H$3</formula>
    </cfRule>
    <cfRule type="expression" dxfId="221" priority="106" stopIfTrue="1">
      <formula>$B50=$H$3</formula>
    </cfRule>
  </conditionalFormatting>
  <conditionalFormatting sqref="G50:G52">
    <cfRule type="expression" dxfId="220" priority="86" stopIfTrue="1">
      <formula>F50&lt;$H$3</formula>
    </cfRule>
    <cfRule type="expression" dxfId="219" priority="87" stopIfTrue="1">
      <formula>$F50=$H$3</formula>
    </cfRule>
  </conditionalFormatting>
  <conditionalFormatting sqref="G51:G52">
    <cfRule type="expression" dxfId="218" priority="85" stopIfTrue="1">
      <formula>$B51=$H$3</formula>
    </cfRule>
    <cfRule type="expression" dxfId="217" priority="83" stopIfTrue="1">
      <formula>$B51=$H$3</formula>
    </cfRule>
    <cfRule type="expression" dxfId="216" priority="80" stopIfTrue="1">
      <formula>F51&lt;$H$3</formula>
    </cfRule>
    <cfRule type="expression" dxfId="215" priority="82" stopIfTrue="1">
      <formula>$F51=$H$3</formula>
    </cfRule>
    <cfRule type="expression" dxfId="214" priority="84" stopIfTrue="1">
      <formula>$F51=$H$3</formula>
    </cfRule>
  </conditionalFormatting>
  <pageMargins left="0.7" right="0.7" top="0.75" bottom="0.75" header="0.3" footer="0.3"/>
  <pageSetup paperSize="9" scale="60" orientation="landscape"/>
  <ignoredErrors>
    <ignoredError sqref="D12 F11:F12 F14 F17 B16 B20 D18:F18 F19:F21 D19:D20 B24 D27 F27 F29 D36:D37 F34:F36 F50:F51 F45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8"/>
  <sheetViews>
    <sheetView topLeftCell="A2" zoomScaleNormal="100" workbookViewId="0">
      <selection activeCell="B47" sqref="B47:C47"/>
    </sheetView>
  </sheetViews>
  <sheetFormatPr defaultColWidth="9" defaultRowHeight="15.6"/>
  <cols>
    <col min="1" max="1" width="18" customWidth="1"/>
    <col min="2" max="7" width="11.59765625" customWidth="1"/>
    <col min="8" max="8" width="58.09765625" customWidth="1"/>
    <col min="9" max="9" width="13.5" customWidth="1"/>
  </cols>
  <sheetData>
    <row r="1" spans="1:13" ht="77.55" customHeight="1">
      <c r="A1" s="25"/>
      <c r="B1" s="25"/>
      <c r="C1" s="85" t="s">
        <v>0</v>
      </c>
      <c r="D1" s="86"/>
      <c r="E1" s="86"/>
      <c r="F1" s="86"/>
      <c r="G1" s="86"/>
      <c r="H1" s="86"/>
      <c r="I1" s="86"/>
    </row>
    <row r="2" spans="1:13" ht="23.1" customHeight="1">
      <c r="A2" s="87" t="s">
        <v>1</v>
      </c>
      <c r="B2" s="87"/>
      <c r="C2" s="88" t="s">
        <v>2</v>
      </c>
      <c r="D2" s="88"/>
      <c r="E2" s="88"/>
      <c r="F2" s="88"/>
      <c r="G2" s="88"/>
      <c r="H2" s="88"/>
      <c r="I2" s="88"/>
    </row>
    <row r="3" spans="1:13" ht="25.05" customHeight="1">
      <c r="A3" s="89"/>
      <c r="B3" s="89"/>
      <c r="C3" s="89"/>
      <c r="D3" s="89"/>
      <c r="E3" s="89"/>
      <c r="F3" s="89"/>
      <c r="G3" s="89"/>
      <c r="H3" s="3">
        <v>46083</v>
      </c>
      <c r="I3" s="26"/>
    </row>
    <row r="4" spans="1:13" s="1" customFormat="1" ht="25.35" hidden="1" customHeight="1">
      <c r="A4" s="82" t="s">
        <v>141</v>
      </c>
      <c r="B4" s="83"/>
      <c r="C4" s="83"/>
      <c r="D4" s="83"/>
      <c r="E4" s="83"/>
      <c r="F4" s="83"/>
      <c r="G4" s="83"/>
      <c r="H4" s="83"/>
      <c r="I4" s="84"/>
    </row>
    <row r="5" spans="1:13" ht="24" hidden="1" customHeight="1">
      <c r="A5" s="27" t="s">
        <v>3</v>
      </c>
      <c r="B5" s="71" t="s">
        <v>4</v>
      </c>
      <c r="C5" s="72"/>
      <c r="D5" s="71" t="s">
        <v>5</v>
      </c>
      <c r="E5" s="72"/>
      <c r="F5" s="71" t="s">
        <v>6</v>
      </c>
      <c r="G5" s="72"/>
      <c r="H5" s="28" t="s">
        <v>7</v>
      </c>
      <c r="I5" s="28" t="s">
        <v>8</v>
      </c>
      <c r="M5" t="s">
        <v>9</v>
      </c>
    </row>
    <row r="6" spans="1:13" ht="24" hidden="1" customHeight="1">
      <c r="A6" s="29" t="s">
        <v>119</v>
      </c>
      <c r="B6" s="8">
        <v>45995</v>
      </c>
      <c r="C6" s="18">
        <v>0.75</v>
      </c>
      <c r="D6" s="8">
        <v>45995</v>
      </c>
      <c r="E6" s="18">
        <v>0.875</v>
      </c>
      <c r="F6" s="8">
        <v>45996</v>
      </c>
      <c r="G6" s="11">
        <v>0.3125</v>
      </c>
      <c r="H6" s="30" t="s">
        <v>142</v>
      </c>
      <c r="I6" s="31"/>
    </row>
    <row r="7" spans="1:13" ht="24" hidden="1" customHeight="1">
      <c r="A7" s="29" t="s">
        <v>120</v>
      </c>
      <c r="B7" s="8">
        <v>45996</v>
      </c>
      <c r="C7" s="18">
        <v>0.64583333333333304</v>
      </c>
      <c r="D7" s="8">
        <v>45996</v>
      </c>
      <c r="E7" s="18">
        <v>0.87083333333333302</v>
      </c>
      <c r="F7" s="8">
        <v>45997</v>
      </c>
      <c r="G7" s="11">
        <v>0.62916666666666698</v>
      </c>
      <c r="H7" s="30"/>
      <c r="I7" s="31"/>
    </row>
    <row r="8" spans="1:13" ht="24" hidden="1" customHeight="1">
      <c r="A8" s="29" t="s">
        <v>118</v>
      </c>
      <c r="B8" s="19"/>
      <c r="C8" s="32"/>
      <c r="D8" s="19"/>
      <c r="E8" s="32"/>
      <c r="F8" s="33"/>
      <c r="G8" s="32"/>
      <c r="H8" s="30" t="s">
        <v>143</v>
      </c>
      <c r="I8" s="31"/>
    </row>
    <row r="9" spans="1:13" ht="24" hidden="1" customHeight="1">
      <c r="A9" s="29" t="s">
        <v>144</v>
      </c>
      <c r="B9" s="8">
        <v>46000</v>
      </c>
      <c r="C9" s="34">
        <v>0.46250000000000002</v>
      </c>
      <c r="D9" s="8">
        <f>B9+6</f>
        <v>46006</v>
      </c>
      <c r="E9" s="34">
        <v>0.40416666666666701</v>
      </c>
      <c r="F9" s="8">
        <f>D9+2</f>
        <v>46008</v>
      </c>
      <c r="G9" s="11">
        <v>8.3333333333333301E-2</v>
      </c>
      <c r="H9" s="35" t="s">
        <v>123</v>
      </c>
      <c r="I9" s="31"/>
    </row>
    <row r="10" spans="1:13" ht="24" hidden="1" customHeight="1">
      <c r="A10" s="36" t="s">
        <v>127</v>
      </c>
      <c r="B10" s="8">
        <f>F9+2</f>
        <v>46010</v>
      </c>
      <c r="C10" s="34">
        <v>0.125</v>
      </c>
      <c r="D10" s="8">
        <f>B10+1</f>
        <v>46011</v>
      </c>
      <c r="E10" s="34">
        <v>0.58333333333333304</v>
      </c>
      <c r="F10" s="8">
        <f>D10+1</f>
        <v>46012</v>
      </c>
      <c r="G10" s="11">
        <v>0.47916666666666702</v>
      </c>
      <c r="H10" s="37" t="s">
        <v>13</v>
      </c>
      <c r="I10" s="31"/>
    </row>
    <row r="11" spans="1:13" ht="24" hidden="1" customHeight="1">
      <c r="A11" s="29" t="s">
        <v>126</v>
      </c>
      <c r="B11" s="8">
        <f>F10</f>
        <v>46012</v>
      </c>
      <c r="C11" s="34">
        <v>0.70833333333333304</v>
      </c>
      <c r="D11" s="8">
        <f>B11+1</f>
        <v>46013</v>
      </c>
      <c r="E11" s="11">
        <v>1.2500000000000001E-2</v>
      </c>
      <c r="F11" s="8">
        <f>D11</f>
        <v>46013</v>
      </c>
      <c r="G11" s="11">
        <v>0.20833333333333301</v>
      </c>
      <c r="H11" s="30" t="s">
        <v>145</v>
      </c>
      <c r="I11" s="31"/>
    </row>
    <row r="12" spans="1:13" ht="24" hidden="1" customHeight="1">
      <c r="A12" s="29" t="s">
        <v>124</v>
      </c>
      <c r="B12" s="19"/>
      <c r="C12" s="32"/>
      <c r="D12" s="19"/>
      <c r="E12" s="32"/>
      <c r="F12" s="33"/>
      <c r="G12" s="32"/>
      <c r="H12" s="30" t="s">
        <v>143</v>
      </c>
      <c r="I12" s="31"/>
    </row>
    <row r="13" spans="1:13" ht="24" hidden="1" customHeight="1">
      <c r="A13" s="29" t="s">
        <v>146</v>
      </c>
      <c r="B13" s="8">
        <f>F11+2</f>
        <v>46015</v>
      </c>
      <c r="C13" s="34">
        <v>0.74166666666666703</v>
      </c>
      <c r="D13" s="10">
        <f>B13+5</f>
        <v>46020</v>
      </c>
      <c r="E13" s="34">
        <v>0.58333333333333304</v>
      </c>
      <c r="F13" s="8">
        <f>D13+2</f>
        <v>46022</v>
      </c>
      <c r="G13" s="11">
        <v>0.76666666666666705</v>
      </c>
      <c r="H13" s="30" t="s">
        <v>147</v>
      </c>
      <c r="I13" s="31"/>
    </row>
    <row r="14" spans="1:13" ht="24" hidden="1" customHeight="1">
      <c r="A14" s="36" t="s">
        <v>130</v>
      </c>
      <c r="B14" s="8">
        <f>F13+3</f>
        <v>46025</v>
      </c>
      <c r="C14" s="11">
        <v>0.33333333333333298</v>
      </c>
      <c r="D14" s="8">
        <f>B14</f>
        <v>46025</v>
      </c>
      <c r="E14" s="11">
        <v>0.41666666666666702</v>
      </c>
      <c r="F14" s="8">
        <f>D14</f>
        <v>46025</v>
      </c>
      <c r="G14" s="11">
        <v>0.98680555555555605</v>
      </c>
      <c r="H14" s="30"/>
      <c r="I14" s="31"/>
    </row>
    <row r="15" spans="1:13" ht="24" hidden="1" customHeight="1">
      <c r="A15" s="29" t="s">
        <v>131</v>
      </c>
      <c r="B15" s="19"/>
      <c r="C15" s="32"/>
      <c r="D15" s="19"/>
      <c r="E15" s="32"/>
      <c r="F15" s="33"/>
      <c r="G15" s="32"/>
      <c r="H15" s="30" t="s">
        <v>148</v>
      </c>
      <c r="I15" s="31"/>
    </row>
    <row r="16" spans="1:13" ht="24" hidden="1" customHeight="1">
      <c r="A16" s="29" t="s">
        <v>133</v>
      </c>
      <c r="B16" s="8">
        <f>F14+2</f>
        <v>46027</v>
      </c>
      <c r="C16" s="34">
        <v>0.125</v>
      </c>
      <c r="D16" s="10">
        <f>B16</f>
        <v>46027</v>
      </c>
      <c r="E16" s="34">
        <v>0.51249999999999996</v>
      </c>
      <c r="F16" s="8">
        <f>D16+1</f>
        <v>46028</v>
      </c>
      <c r="G16" s="11">
        <v>4.1666666666666701E-3</v>
      </c>
      <c r="H16" s="30" t="s">
        <v>149</v>
      </c>
      <c r="I16" s="31"/>
    </row>
    <row r="17" spans="1:14" ht="24" hidden="1" customHeight="1">
      <c r="A17" s="29" t="s">
        <v>150</v>
      </c>
      <c r="B17" s="8">
        <f>F16+2</f>
        <v>46030</v>
      </c>
      <c r="C17" s="34">
        <v>0.54166666666666696</v>
      </c>
      <c r="D17" s="8">
        <f>B17+6</f>
        <v>46036</v>
      </c>
      <c r="E17" s="34">
        <v>0.12916666666666701</v>
      </c>
      <c r="F17" s="8">
        <f>D17+2</f>
        <v>46038</v>
      </c>
      <c r="G17" s="11">
        <v>0.24583333333333299</v>
      </c>
      <c r="H17" s="30" t="s">
        <v>151</v>
      </c>
      <c r="I17" s="31"/>
    </row>
    <row r="18" spans="1:14" s="1" customFormat="1" ht="24" hidden="1" customHeight="1">
      <c r="A18" s="90" t="s">
        <v>152</v>
      </c>
      <c r="B18" s="74"/>
      <c r="C18" s="74"/>
      <c r="D18" s="74"/>
      <c r="E18" s="74"/>
      <c r="F18" s="74"/>
      <c r="G18" s="74"/>
      <c r="H18" s="74"/>
      <c r="I18" s="74"/>
    </row>
    <row r="19" spans="1:14" s="1" customFormat="1" ht="24" hidden="1" customHeight="1">
      <c r="A19" s="6" t="s">
        <v>3</v>
      </c>
      <c r="B19" s="75" t="s">
        <v>4</v>
      </c>
      <c r="C19" s="76"/>
      <c r="D19" s="75" t="s">
        <v>5</v>
      </c>
      <c r="E19" s="76"/>
      <c r="F19" s="75" t="s">
        <v>6</v>
      </c>
      <c r="G19" s="76"/>
      <c r="H19" s="7" t="s">
        <v>7</v>
      </c>
      <c r="I19" s="7" t="s">
        <v>8</v>
      </c>
      <c r="N19" s="1" t="s">
        <v>27</v>
      </c>
    </row>
    <row r="20" spans="1:14" s="1" customFormat="1" ht="25.05" hidden="1" customHeight="1">
      <c r="A20" s="16" t="s">
        <v>153</v>
      </c>
      <c r="B20" s="19"/>
      <c r="C20" s="32"/>
      <c r="D20" s="19"/>
      <c r="E20" s="32"/>
      <c r="F20" s="33"/>
      <c r="G20" s="32"/>
      <c r="H20" s="12" t="s">
        <v>154</v>
      </c>
      <c r="I20" s="13"/>
    </row>
    <row r="21" spans="1:14" s="1" customFormat="1" ht="25.05" hidden="1" customHeight="1">
      <c r="A21" s="15" t="s">
        <v>155</v>
      </c>
      <c r="B21" s="17">
        <v>46032</v>
      </c>
      <c r="C21" s="22">
        <v>0.20833333333333301</v>
      </c>
      <c r="D21" s="17">
        <v>46032</v>
      </c>
      <c r="E21" s="22">
        <v>0.36666666666666697</v>
      </c>
      <c r="F21" s="17">
        <v>46033</v>
      </c>
      <c r="G21" s="22">
        <v>4.1666666666666701E-3</v>
      </c>
      <c r="H21" s="12" t="s">
        <v>156</v>
      </c>
      <c r="I21" s="13"/>
    </row>
    <row r="22" spans="1:14" s="1" customFormat="1" ht="25.05" hidden="1" customHeight="1">
      <c r="A22" s="15" t="s">
        <v>80</v>
      </c>
      <c r="B22" s="17">
        <v>46034</v>
      </c>
      <c r="C22" s="18">
        <v>0.20833333333333301</v>
      </c>
      <c r="D22" s="17">
        <v>46034</v>
      </c>
      <c r="E22" s="18">
        <v>0.25</v>
      </c>
      <c r="F22" s="17">
        <v>46034</v>
      </c>
      <c r="G22" s="22">
        <v>0.57499999999999996</v>
      </c>
      <c r="H22" s="12"/>
      <c r="I22" s="13"/>
    </row>
    <row r="23" spans="1:14" s="1" customFormat="1" ht="25.05" hidden="1" customHeight="1">
      <c r="A23" s="15" t="s">
        <v>81</v>
      </c>
      <c r="B23" s="17">
        <v>46036</v>
      </c>
      <c r="C23" s="22">
        <v>0.51666666666666705</v>
      </c>
      <c r="D23" s="17">
        <v>46042</v>
      </c>
      <c r="E23" s="22">
        <v>0.71666666666666701</v>
      </c>
      <c r="F23" s="17">
        <v>46044</v>
      </c>
      <c r="G23" s="22">
        <v>0.30416666666666697</v>
      </c>
      <c r="H23" s="30" t="s">
        <v>13</v>
      </c>
      <c r="I23" s="13"/>
    </row>
    <row r="24" spans="1:14" s="1" customFormat="1" ht="25.05" hidden="1" customHeight="1">
      <c r="A24" s="16" t="s">
        <v>157</v>
      </c>
      <c r="B24" s="17">
        <v>46047</v>
      </c>
      <c r="C24" s="22">
        <v>0.41666666666666702</v>
      </c>
      <c r="D24" s="17">
        <v>46047</v>
      </c>
      <c r="E24" s="22">
        <v>0.875</v>
      </c>
      <c r="F24" s="17">
        <v>46048</v>
      </c>
      <c r="G24" s="22">
        <v>0.375</v>
      </c>
      <c r="H24" s="12" t="s">
        <v>158</v>
      </c>
      <c r="I24" s="13"/>
    </row>
    <row r="25" spans="1:14" s="1" customFormat="1" ht="25.05" hidden="1" customHeight="1">
      <c r="A25" s="15" t="s">
        <v>159</v>
      </c>
      <c r="B25" s="17">
        <v>46049</v>
      </c>
      <c r="C25" s="24">
        <v>0</v>
      </c>
      <c r="D25" s="17">
        <v>46049</v>
      </c>
      <c r="E25" s="18">
        <v>0.45833333333333298</v>
      </c>
      <c r="F25" s="17">
        <v>46049</v>
      </c>
      <c r="G25" s="18">
        <v>0.83333333333333304</v>
      </c>
      <c r="H25" s="12"/>
      <c r="I25" s="13"/>
    </row>
    <row r="26" spans="1:14" ht="24" hidden="1" customHeight="1">
      <c r="A26" s="69" t="s">
        <v>187</v>
      </c>
      <c r="B26" s="70"/>
      <c r="C26" s="70"/>
      <c r="D26" s="70"/>
      <c r="E26" s="70"/>
      <c r="F26" s="70"/>
      <c r="G26" s="70"/>
      <c r="H26" s="70"/>
      <c r="I26" s="70"/>
    </row>
    <row r="27" spans="1:14" ht="24" hidden="1" customHeight="1">
      <c r="A27" s="27" t="s">
        <v>3</v>
      </c>
      <c r="B27" s="71" t="s">
        <v>4</v>
      </c>
      <c r="C27" s="72"/>
      <c r="D27" s="71" t="s">
        <v>5</v>
      </c>
      <c r="E27" s="72"/>
      <c r="F27" s="71" t="s">
        <v>6</v>
      </c>
      <c r="G27" s="72"/>
      <c r="H27" s="28" t="s">
        <v>7</v>
      </c>
      <c r="I27" s="28" t="s">
        <v>8</v>
      </c>
      <c r="N27" t="s">
        <v>27</v>
      </c>
    </row>
    <row r="28" spans="1:14" s="1" customFormat="1" ht="25.35" hidden="1" customHeight="1">
      <c r="A28" s="36" t="s">
        <v>160</v>
      </c>
      <c r="B28" s="10">
        <v>46025</v>
      </c>
      <c r="C28" s="34">
        <v>0.41666666666666702</v>
      </c>
      <c r="D28" s="10">
        <v>46025</v>
      </c>
      <c r="E28" s="34">
        <v>0.45833333333333298</v>
      </c>
      <c r="F28" s="8">
        <v>46026</v>
      </c>
      <c r="G28" s="11">
        <v>1.1111111111111099E-2</v>
      </c>
      <c r="H28" s="35" t="s">
        <v>161</v>
      </c>
      <c r="I28" s="13"/>
    </row>
    <row r="29" spans="1:14" s="1" customFormat="1" ht="25.35" hidden="1" customHeight="1">
      <c r="A29" s="29" t="s">
        <v>162</v>
      </c>
      <c r="B29" s="8">
        <v>46027</v>
      </c>
      <c r="C29" s="34">
        <v>0.375</v>
      </c>
      <c r="D29" s="8">
        <v>46028</v>
      </c>
      <c r="E29" s="11">
        <v>5.4166666666666703E-2</v>
      </c>
      <c r="F29" s="8">
        <f>D29</f>
        <v>46028</v>
      </c>
      <c r="G29" s="11">
        <v>0.49583333333333302</v>
      </c>
      <c r="H29" s="30" t="s">
        <v>13</v>
      </c>
      <c r="I29" s="13"/>
    </row>
    <row r="30" spans="1:14" s="1" customFormat="1" ht="25.35" hidden="1" customHeight="1">
      <c r="A30" s="29" t="s">
        <v>163</v>
      </c>
      <c r="B30" s="8">
        <f>F29</f>
        <v>46028</v>
      </c>
      <c r="C30" s="34">
        <v>0.77083333333333304</v>
      </c>
      <c r="D30" s="8">
        <f>B30</f>
        <v>46028</v>
      </c>
      <c r="E30" s="34">
        <v>0.9375</v>
      </c>
      <c r="F30" s="8">
        <f>D30+1</f>
        <v>46029</v>
      </c>
      <c r="G30" s="11">
        <v>0.25416666666666698</v>
      </c>
      <c r="H30" s="30" t="s">
        <v>13</v>
      </c>
      <c r="I30" s="13"/>
    </row>
    <row r="31" spans="1:14" ht="24" hidden="1" customHeight="1">
      <c r="A31" s="29" t="s">
        <v>164</v>
      </c>
      <c r="B31" s="19"/>
      <c r="C31" s="32"/>
      <c r="D31" s="19"/>
      <c r="E31" s="32"/>
      <c r="F31" s="33"/>
      <c r="G31" s="32"/>
      <c r="H31" s="30" t="s">
        <v>143</v>
      </c>
      <c r="I31" s="31"/>
    </row>
    <row r="32" spans="1:14" ht="24" hidden="1" customHeight="1">
      <c r="A32" s="29" t="s">
        <v>165</v>
      </c>
      <c r="B32" s="8">
        <f>F30+2</f>
        <v>46031</v>
      </c>
      <c r="C32" s="34">
        <v>0.297916666666667</v>
      </c>
      <c r="D32" s="8">
        <f>B32+2</f>
        <v>46033</v>
      </c>
      <c r="E32" s="34">
        <v>0.79583333333333295</v>
      </c>
      <c r="F32" s="8">
        <f>D32+2</f>
        <v>46035</v>
      </c>
      <c r="G32" s="11">
        <v>0.22916666666666699</v>
      </c>
      <c r="H32" s="30" t="s">
        <v>13</v>
      </c>
      <c r="I32" s="31"/>
    </row>
    <row r="33" spans="1:14" s="1" customFormat="1" ht="25.35" hidden="1" customHeight="1">
      <c r="A33" s="29" t="s">
        <v>153</v>
      </c>
      <c r="B33" s="8">
        <v>46037</v>
      </c>
      <c r="C33" s="11">
        <v>0.29166666666666702</v>
      </c>
      <c r="D33" s="8">
        <f t="shared" ref="D33:D37" si="0">B33</f>
        <v>46037</v>
      </c>
      <c r="E33" s="11">
        <v>0.41666666666666702</v>
      </c>
      <c r="F33" s="8">
        <f>D33</f>
        <v>46037</v>
      </c>
      <c r="G33" s="11">
        <v>0.78333333333333299</v>
      </c>
      <c r="H33" s="30" t="s">
        <v>13</v>
      </c>
      <c r="I33" s="13"/>
    </row>
    <row r="34" spans="1:14" s="1" customFormat="1" ht="25.35" hidden="1" customHeight="1">
      <c r="A34" s="29" t="s">
        <v>155</v>
      </c>
      <c r="B34" s="8">
        <f>F33+1</f>
        <v>46038</v>
      </c>
      <c r="C34" s="11">
        <v>0</v>
      </c>
      <c r="D34" s="8">
        <f t="shared" si="0"/>
        <v>46038</v>
      </c>
      <c r="E34" s="11">
        <v>0.5625</v>
      </c>
      <c r="F34" s="8">
        <f>D34</f>
        <v>46038</v>
      </c>
      <c r="G34" s="11">
        <v>0.9375</v>
      </c>
      <c r="H34" s="30" t="s">
        <v>13</v>
      </c>
      <c r="I34" s="13"/>
    </row>
    <row r="35" spans="1:14" ht="24" hidden="1" customHeight="1">
      <c r="A35" s="36" t="s">
        <v>80</v>
      </c>
      <c r="B35" s="8">
        <f>F34+2</f>
        <v>46040</v>
      </c>
      <c r="C35" s="11">
        <v>0</v>
      </c>
      <c r="D35" s="8">
        <f t="shared" si="0"/>
        <v>46040</v>
      </c>
      <c r="E35" s="11">
        <v>0.133333333333333</v>
      </c>
      <c r="F35" s="8">
        <f>D35</f>
        <v>46040</v>
      </c>
      <c r="G35" s="11">
        <v>0.34791666666666698</v>
      </c>
      <c r="H35" s="30" t="s">
        <v>75</v>
      </c>
      <c r="I35" s="31"/>
    </row>
    <row r="36" spans="1:14" ht="24" hidden="1" customHeight="1">
      <c r="A36" s="29" t="s">
        <v>81</v>
      </c>
      <c r="B36" s="8">
        <f>F35+2</f>
        <v>46042</v>
      </c>
      <c r="C36" s="34">
        <v>0.56666666666666698</v>
      </c>
      <c r="D36" s="8">
        <f>B36+6</f>
        <v>46048</v>
      </c>
      <c r="E36" s="34">
        <v>0.179166666666667</v>
      </c>
      <c r="F36" s="8">
        <f>D36+1</f>
        <v>46049</v>
      </c>
      <c r="G36" s="11">
        <v>0.5</v>
      </c>
      <c r="H36" s="30" t="s">
        <v>13</v>
      </c>
      <c r="I36" s="31"/>
    </row>
    <row r="37" spans="1:14" s="1" customFormat="1" ht="25.35" hidden="1" customHeight="1">
      <c r="A37" s="29" t="s">
        <v>166</v>
      </c>
      <c r="B37" s="8">
        <f>F36+2</f>
        <v>46051</v>
      </c>
      <c r="C37" s="11">
        <v>0.41666666666666702</v>
      </c>
      <c r="D37" s="8">
        <f t="shared" si="0"/>
        <v>46051</v>
      </c>
      <c r="E37" s="11">
        <v>0.54166666666666696</v>
      </c>
      <c r="F37" s="8">
        <f>D37+2</f>
        <v>46053</v>
      </c>
      <c r="G37" s="11">
        <v>0.86666666666666703</v>
      </c>
      <c r="H37" s="30" t="s">
        <v>132</v>
      </c>
      <c r="I37" s="13"/>
    </row>
    <row r="38" spans="1:14" s="1" customFormat="1" ht="25.35" hidden="1" customHeight="1">
      <c r="A38" s="29" t="s">
        <v>167</v>
      </c>
      <c r="B38" s="8">
        <f>F37+1</f>
        <v>46054</v>
      </c>
      <c r="C38" s="34">
        <v>3.8194444444444399E-2</v>
      </c>
      <c r="D38" s="8">
        <f>B38+3</f>
        <v>46057</v>
      </c>
      <c r="E38" s="11">
        <v>9.1666666666666702E-2</v>
      </c>
      <c r="F38" s="8">
        <f>D38</f>
        <v>46057</v>
      </c>
      <c r="G38" s="11">
        <v>0.70833333333333304</v>
      </c>
      <c r="H38" s="30" t="s">
        <v>183</v>
      </c>
      <c r="I38" s="13"/>
    </row>
    <row r="39" spans="1:14" s="1" customFormat="1" ht="25.35" hidden="1" customHeight="1">
      <c r="A39" s="29" t="s">
        <v>85</v>
      </c>
      <c r="B39" s="33"/>
      <c r="C39" s="38"/>
      <c r="D39" s="33"/>
      <c r="E39" s="38"/>
      <c r="F39" s="33"/>
      <c r="G39" s="38"/>
      <c r="H39" s="35" t="s">
        <v>143</v>
      </c>
      <c r="I39" s="13"/>
    </row>
    <row r="40" spans="1:14" ht="24" hidden="1" customHeight="1">
      <c r="A40" s="29" t="s">
        <v>86</v>
      </c>
      <c r="B40" s="8">
        <f>F38+2</f>
        <v>46059</v>
      </c>
      <c r="C40" s="34">
        <v>0.79166666666666696</v>
      </c>
      <c r="D40" s="8">
        <f>B40+2</f>
        <v>46061</v>
      </c>
      <c r="E40" s="34">
        <v>8.3333333333333297E-3</v>
      </c>
      <c r="F40" s="8">
        <f>D40</f>
        <v>46061</v>
      </c>
      <c r="G40" s="11">
        <v>0.97916666666666696</v>
      </c>
      <c r="H40" s="30"/>
      <c r="I40" s="31"/>
    </row>
    <row r="41" spans="1:14" ht="24" hidden="1" customHeight="1">
      <c r="A41" s="36" t="s">
        <v>89</v>
      </c>
      <c r="B41" s="10">
        <v>46064</v>
      </c>
      <c r="C41" s="34">
        <v>0.29166666666666669</v>
      </c>
      <c r="D41" s="10">
        <v>46065</v>
      </c>
      <c r="E41" s="34">
        <v>6.25E-2</v>
      </c>
      <c r="F41" s="8">
        <v>46065</v>
      </c>
      <c r="G41" s="11">
        <v>0.70416666666666672</v>
      </c>
      <c r="H41" s="35" t="s">
        <v>186</v>
      </c>
      <c r="I41" s="31"/>
    </row>
    <row r="42" spans="1:14" ht="24" hidden="1" customHeight="1">
      <c r="A42" s="29" t="s">
        <v>135</v>
      </c>
      <c r="B42" s="10">
        <v>46066</v>
      </c>
      <c r="C42" s="34">
        <v>0.5</v>
      </c>
      <c r="D42" s="8">
        <v>46069</v>
      </c>
      <c r="E42" s="34">
        <v>0.54166666666666663</v>
      </c>
      <c r="F42" s="8">
        <v>46070</v>
      </c>
      <c r="G42" s="11">
        <v>0.14583333333333334</v>
      </c>
      <c r="H42" s="35" t="s">
        <v>183</v>
      </c>
      <c r="I42" s="31"/>
    </row>
    <row r="43" spans="1:14" ht="24" hidden="1" customHeight="1">
      <c r="A43" s="29" t="s">
        <v>136</v>
      </c>
      <c r="B43" s="8">
        <v>46070</v>
      </c>
      <c r="C43" s="34">
        <v>0.41666666666666669</v>
      </c>
      <c r="D43" s="8">
        <v>46070</v>
      </c>
      <c r="E43" s="11">
        <v>0.93819444444444444</v>
      </c>
      <c r="F43" s="8">
        <v>46071</v>
      </c>
      <c r="G43" s="11">
        <v>0.46458333333333335</v>
      </c>
      <c r="H43" s="35" t="s">
        <v>192</v>
      </c>
      <c r="I43" s="31"/>
    </row>
    <row r="44" spans="1:14" ht="24" hidden="1" customHeight="1">
      <c r="A44" s="29" t="s">
        <v>90</v>
      </c>
      <c r="B44" s="8">
        <v>46073</v>
      </c>
      <c r="C44" s="34">
        <v>0.54166666666666663</v>
      </c>
      <c r="D44" s="8">
        <v>46074</v>
      </c>
      <c r="E44" s="34">
        <v>8.3333333333333329E-2</v>
      </c>
      <c r="F44" s="8">
        <v>46075</v>
      </c>
      <c r="G44" s="11">
        <v>0.45</v>
      </c>
      <c r="H44" s="30" t="s">
        <v>183</v>
      </c>
      <c r="I44" s="31"/>
    </row>
    <row r="45" spans="1:14" ht="24" hidden="1" customHeight="1">
      <c r="A45" s="36" t="s">
        <v>168</v>
      </c>
      <c r="B45" s="8">
        <v>46078</v>
      </c>
      <c r="C45" s="34">
        <v>0.60416666666666663</v>
      </c>
      <c r="D45" s="8">
        <v>46078</v>
      </c>
      <c r="E45" s="34">
        <v>0.83333333333333337</v>
      </c>
      <c r="F45" s="8">
        <v>46079</v>
      </c>
      <c r="G45" s="11">
        <v>0.20833333333333334</v>
      </c>
      <c r="H45" s="30" t="s">
        <v>169</v>
      </c>
      <c r="I45" s="31"/>
    </row>
    <row r="46" spans="1:14" s="1" customFormat="1" ht="24" customHeight="1">
      <c r="A46" s="90" t="s">
        <v>208</v>
      </c>
      <c r="B46" s="74"/>
      <c r="C46" s="74"/>
      <c r="D46" s="74"/>
      <c r="E46" s="74"/>
      <c r="F46" s="74"/>
      <c r="G46" s="74"/>
      <c r="H46" s="74"/>
      <c r="I46" s="74"/>
    </row>
    <row r="47" spans="1:14" s="1" customFormat="1" ht="24" customHeight="1">
      <c r="A47" s="6" t="s">
        <v>3</v>
      </c>
      <c r="B47" s="75" t="s">
        <v>4</v>
      </c>
      <c r="C47" s="76"/>
      <c r="D47" s="75" t="s">
        <v>5</v>
      </c>
      <c r="E47" s="76"/>
      <c r="F47" s="75" t="s">
        <v>6</v>
      </c>
      <c r="G47" s="76"/>
      <c r="H47" s="7" t="s">
        <v>7</v>
      </c>
      <c r="I47" s="7" t="s">
        <v>8</v>
      </c>
      <c r="N47" s="1" t="s">
        <v>27</v>
      </c>
    </row>
    <row r="48" spans="1:14" s="1" customFormat="1" ht="25.05" hidden="1" customHeight="1">
      <c r="A48" s="16" t="s">
        <v>170</v>
      </c>
      <c r="B48" s="58">
        <v>46072</v>
      </c>
      <c r="C48" s="34">
        <v>0.875</v>
      </c>
      <c r="D48" s="17">
        <v>46073</v>
      </c>
      <c r="E48" s="11">
        <v>0.66666666666666663</v>
      </c>
      <c r="F48" s="17">
        <v>46074</v>
      </c>
      <c r="G48" s="11">
        <v>0.21666666666666667</v>
      </c>
      <c r="H48" s="12" t="s">
        <v>171</v>
      </c>
      <c r="I48" s="13"/>
    </row>
    <row r="49" spans="1:9" s="1" customFormat="1" ht="25.05" customHeight="1">
      <c r="A49" s="40" t="s">
        <v>172</v>
      </c>
      <c r="B49" s="58">
        <v>46075</v>
      </c>
      <c r="C49" s="34">
        <v>0.5</v>
      </c>
      <c r="D49" s="17">
        <v>46075</v>
      </c>
      <c r="E49" s="11">
        <v>0.89583333333333337</v>
      </c>
      <c r="F49" s="17">
        <v>46076</v>
      </c>
      <c r="G49" s="11">
        <v>0.60416666666666663</v>
      </c>
      <c r="H49" s="35" t="s">
        <v>137</v>
      </c>
      <c r="I49" s="13"/>
    </row>
    <row r="50" spans="1:9" s="1" customFormat="1" ht="25.05" customHeight="1">
      <c r="A50" s="40" t="s">
        <v>140</v>
      </c>
      <c r="B50" s="58">
        <f>F49</f>
        <v>46076</v>
      </c>
      <c r="C50" s="34">
        <v>0.91666666666666663</v>
      </c>
      <c r="D50" s="17">
        <f>B50+1</f>
        <v>46077</v>
      </c>
      <c r="E50" s="11">
        <v>4.583333333333333E-2</v>
      </c>
      <c r="F50" s="17">
        <f>D50</f>
        <v>46077</v>
      </c>
      <c r="G50" s="11">
        <v>0.33333333333333331</v>
      </c>
      <c r="H50" s="35"/>
      <c r="I50" s="13"/>
    </row>
    <row r="51" spans="1:9" s="1" customFormat="1" ht="25.05" customHeight="1">
      <c r="A51" s="40" t="s">
        <v>139</v>
      </c>
      <c r="B51" s="21"/>
      <c r="C51" s="21"/>
      <c r="D51" s="21"/>
      <c r="E51" s="21"/>
      <c r="F51" s="21"/>
      <c r="G51" s="21"/>
      <c r="H51" s="35" t="s">
        <v>206</v>
      </c>
      <c r="I51" s="13"/>
    </row>
    <row r="52" spans="1:9" ht="24" customHeight="1">
      <c r="A52" s="29" t="s">
        <v>173</v>
      </c>
      <c r="B52" s="10">
        <f>F50+2</f>
        <v>46079</v>
      </c>
      <c r="C52" s="34">
        <v>4.1666666666666664E-2</v>
      </c>
      <c r="D52" s="8">
        <f>B52+3</f>
        <v>46082</v>
      </c>
      <c r="E52" s="34">
        <v>0.24583333333333332</v>
      </c>
      <c r="F52" s="8">
        <f>D52</f>
        <v>46082</v>
      </c>
      <c r="G52" s="11">
        <v>0.96250000000000002</v>
      </c>
      <c r="H52" s="30" t="s">
        <v>230</v>
      </c>
      <c r="I52" s="31"/>
    </row>
    <row r="53" spans="1:9" ht="24" customHeight="1">
      <c r="A53" s="36" t="s">
        <v>207</v>
      </c>
      <c r="B53" s="8">
        <f>F52+1</f>
        <v>46083</v>
      </c>
      <c r="C53" s="34">
        <v>8.3333333333333332E-3</v>
      </c>
      <c r="D53" s="8">
        <v>46084</v>
      </c>
      <c r="E53" s="18">
        <v>0.16666666666666666</v>
      </c>
      <c r="F53" s="8">
        <f>D53+1</f>
        <v>46085</v>
      </c>
      <c r="G53" s="18">
        <v>0</v>
      </c>
      <c r="H53" s="30" t="s">
        <v>229</v>
      </c>
      <c r="I53" s="31"/>
    </row>
    <row r="54" spans="1:9" ht="24" customHeight="1">
      <c r="A54" s="36" t="s">
        <v>239</v>
      </c>
      <c r="B54" s="8">
        <f>F53+2</f>
        <v>46087</v>
      </c>
      <c r="C54" s="11">
        <v>0</v>
      </c>
      <c r="D54" s="8">
        <f>B54</f>
        <v>46087</v>
      </c>
      <c r="E54" s="11">
        <v>0.125</v>
      </c>
      <c r="F54" s="8">
        <f>D54</f>
        <v>46087</v>
      </c>
      <c r="G54" s="11">
        <v>0.5</v>
      </c>
      <c r="H54" s="30"/>
      <c r="I54" s="31"/>
    </row>
    <row r="55" spans="1:9" ht="24" customHeight="1">
      <c r="A55" s="29" t="s">
        <v>241</v>
      </c>
      <c r="B55" s="8">
        <f>F54</f>
        <v>46087</v>
      </c>
      <c r="C55" s="11">
        <v>0.75</v>
      </c>
      <c r="D55" s="8">
        <f>B55</f>
        <v>46087</v>
      </c>
      <c r="E55" s="11">
        <v>0.875</v>
      </c>
      <c r="F55" s="8">
        <f>D55+1</f>
        <v>46088</v>
      </c>
      <c r="G55" s="11">
        <v>0.25</v>
      </c>
      <c r="H55" s="30"/>
      <c r="I55" s="31"/>
    </row>
    <row r="56" spans="1:9" ht="24" customHeight="1">
      <c r="A56" s="29" t="s">
        <v>242</v>
      </c>
      <c r="B56" s="8">
        <f>F55+1</f>
        <v>46089</v>
      </c>
      <c r="C56" s="11">
        <v>0.29166666666666669</v>
      </c>
      <c r="D56" s="8">
        <f>B56</f>
        <v>46089</v>
      </c>
      <c r="E56" s="11">
        <v>0.375</v>
      </c>
      <c r="F56" s="8">
        <f>D56</f>
        <v>46089</v>
      </c>
      <c r="G56" s="11">
        <v>0.75</v>
      </c>
      <c r="H56" s="30"/>
      <c r="I56" s="31"/>
    </row>
    <row r="57" spans="1:9" ht="24" customHeight="1">
      <c r="A57" s="29" t="s">
        <v>243</v>
      </c>
      <c r="B57" s="8">
        <f>F56+2</f>
        <v>46091</v>
      </c>
      <c r="C57" s="11">
        <v>0.75</v>
      </c>
      <c r="D57" s="8">
        <f>B57+1</f>
        <v>46092</v>
      </c>
      <c r="E57" s="11">
        <v>0.5</v>
      </c>
      <c r="F57" s="8">
        <f>D57+1</f>
        <v>46093</v>
      </c>
      <c r="G57" s="11">
        <v>0.5</v>
      </c>
      <c r="H57" s="30"/>
      <c r="I57" s="31"/>
    </row>
    <row r="58" spans="1:9" ht="24" customHeight="1">
      <c r="A58" s="36" t="s">
        <v>244</v>
      </c>
      <c r="B58" s="8">
        <f>F57+3</f>
        <v>46096</v>
      </c>
      <c r="C58" s="11">
        <v>0.5</v>
      </c>
      <c r="D58" s="8">
        <f>B58</f>
        <v>46096</v>
      </c>
      <c r="E58" s="11">
        <v>0.58333333333333337</v>
      </c>
      <c r="F58" s="8">
        <f>D58+1</f>
        <v>46097</v>
      </c>
      <c r="G58" s="11">
        <v>0</v>
      </c>
      <c r="H58" s="30" t="s">
        <v>198</v>
      </c>
      <c r="I58" s="31"/>
    </row>
  </sheetData>
  <mergeCells count="20">
    <mergeCell ref="B47:C47"/>
    <mergeCell ref="D47:E47"/>
    <mergeCell ref="F47:G47"/>
    <mergeCell ref="A26:I26"/>
    <mergeCell ref="B27:C27"/>
    <mergeCell ref="D27:E27"/>
    <mergeCell ref="F27:G27"/>
    <mergeCell ref="A46:I46"/>
    <mergeCell ref="B5:C5"/>
    <mergeCell ref="D5:E5"/>
    <mergeCell ref="F5:G5"/>
    <mergeCell ref="A18:I18"/>
    <mergeCell ref="B19:C19"/>
    <mergeCell ref="D19:E19"/>
    <mergeCell ref="F19:G19"/>
    <mergeCell ref="C1:I1"/>
    <mergeCell ref="A2:B2"/>
    <mergeCell ref="C2:I2"/>
    <mergeCell ref="A3:G3"/>
    <mergeCell ref="A4:I4"/>
  </mergeCells>
  <phoneticPr fontId="41" type="noConversion"/>
  <conditionalFormatting sqref="B5">
    <cfRule type="cellIs" dxfId="213" priority="406" stopIfTrue="1" operator="equal">
      <formula>$H$3</formula>
    </cfRule>
  </conditionalFormatting>
  <conditionalFormatting sqref="B5:B7 D6:D7">
    <cfRule type="cellIs" dxfId="212" priority="335" stopIfTrue="1" operator="lessThan">
      <formula>$H$3</formula>
    </cfRule>
  </conditionalFormatting>
  <conditionalFormatting sqref="B6:B7 D7">
    <cfRule type="cellIs" dxfId="211" priority="334" stopIfTrue="1" operator="equal">
      <formula>$H$3</formula>
    </cfRule>
  </conditionalFormatting>
  <conditionalFormatting sqref="B9:B11">
    <cfRule type="cellIs" dxfId="210" priority="392" stopIfTrue="1" operator="lessThan">
      <formula>$H$3</formula>
    </cfRule>
    <cfRule type="cellIs" dxfId="209" priority="391" stopIfTrue="1" operator="equal">
      <formula>$H$3</formula>
    </cfRule>
  </conditionalFormatting>
  <conditionalFormatting sqref="B13:B14">
    <cfRule type="cellIs" dxfId="208" priority="309" stopIfTrue="1" operator="equal">
      <formula>$H$3</formula>
    </cfRule>
    <cfRule type="cellIs" dxfId="207" priority="310" stopIfTrue="1" operator="lessThan">
      <formula>$H$3</formula>
    </cfRule>
  </conditionalFormatting>
  <conditionalFormatting sqref="B16:B30">
    <cfRule type="cellIs" dxfId="206" priority="281" stopIfTrue="1" operator="lessThan">
      <formula>$H$3</formula>
    </cfRule>
    <cfRule type="cellIs" dxfId="205" priority="280" stopIfTrue="1" operator="equal">
      <formula>$H$3</formula>
    </cfRule>
  </conditionalFormatting>
  <conditionalFormatting sqref="B18:B19">
    <cfRule type="cellIs" dxfId="204" priority="227" stopIfTrue="1" operator="equal">
      <formula>$H$3</formula>
    </cfRule>
    <cfRule type="cellIs" dxfId="203" priority="228" stopIfTrue="1" operator="lessThan">
      <formula>$H$3</formula>
    </cfRule>
  </conditionalFormatting>
  <conditionalFormatting sqref="B21:B25">
    <cfRule type="cellIs" dxfId="202" priority="102" stopIfTrue="1" operator="lessThan">
      <formula>$H$3</formula>
    </cfRule>
    <cfRule type="cellIs" dxfId="201" priority="101" stopIfTrue="1" operator="equal">
      <formula>$H$3</formula>
    </cfRule>
  </conditionalFormatting>
  <conditionalFormatting sqref="B28:B30">
    <cfRule type="cellIs" dxfId="200" priority="275" stopIfTrue="1" operator="lessThan">
      <formula>$H$3</formula>
    </cfRule>
    <cfRule type="cellIs" dxfId="199" priority="274" stopIfTrue="1" operator="equal">
      <formula>$H$3</formula>
    </cfRule>
  </conditionalFormatting>
  <conditionalFormatting sqref="B32:B35">
    <cfRule type="cellIs" dxfId="198" priority="236" stopIfTrue="1" operator="equal">
      <formula>$H$3</formula>
    </cfRule>
    <cfRule type="cellIs" dxfId="197" priority="237" stopIfTrue="1" operator="lessThan">
      <formula>$H$3</formula>
    </cfRule>
  </conditionalFormatting>
  <conditionalFormatting sqref="B33:B38">
    <cfRule type="cellIs" dxfId="196" priority="150" stopIfTrue="1" operator="lessThan">
      <formula>$H$3</formula>
    </cfRule>
    <cfRule type="cellIs" dxfId="195" priority="149" stopIfTrue="1" operator="equal">
      <formula>$H$3</formula>
    </cfRule>
  </conditionalFormatting>
  <conditionalFormatting sqref="B37:B38">
    <cfRule type="cellIs" dxfId="194" priority="136" stopIfTrue="1" operator="lessThan">
      <formula>$H$3</formula>
    </cfRule>
    <cfRule type="cellIs" dxfId="193" priority="135" stopIfTrue="1" operator="equal">
      <formula>$H$3</formula>
    </cfRule>
  </conditionalFormatting>
  <conditionalFormatting sqref="B40:B50">
    <cfRule type="cellIs" dxfId="192" priority="44" stopIfTrue="1" operator="equal">
      <formula>$H$3</formula>
    </cfRule>
    <cfRule type="cellIs" dxfId="191" priority="45" stopIfTrue="1" operator="lessThan">
      <formula>$H$3</formula>
    </cfRule>
  </conditionalFormatting>
  <conditionalFormatting sqref="B52:B58">
    <cfRule type="cellIs" dxfId="190" priority="23" stopIfTrue="1" operator="equal">
      <formula>$H$3</formula>
    </cfRule>
    <cfRule type="cellIs" dxfId="189" priority="24" stopIfTrue="1" operator="lessThan">
      <formula>$H$3</formula>
    </cfRule>
  </conditionalFormatting>
  <conditionalFormatting sqref="B18:C18">
    <cfRule type="expression" dxfId="188" priority="83042" stopIfTrue="1">
      <formula>AND($B238&lt;$H$3,$B238&lt;&gt;"")</formula>
    </cfRule>
    <cfRule type="expression" dxfId="187" priority="83041" stopIfTrue="1">
      <formula>AND($B238=$H$3,$B238&lt;&gt;"")</formula>
    </cfRule>
  </conditionalFormatting>
  <conditionalFormatting sqref="B26:C26">
    <cfRule type="expression" dxfId="186" priority="83044" stopIfTrue="1">
      <formula>AND($B202&lt;$H$3,$B202&lt;&gt;"")</formula>
    </cfRule>
    <cfRule type="expression" dxfId="185" priority="83043" stopIfTrue="1">
      <formula>AND($B202=$H$3,$B202&lt;&gt;"")</formula>
    </cfRule>
  </conditionalFormatting>
  <conditionalFormatting sqref="B46:C46">
    <cfRule type="expression" dxfId="184" priority="83046" stopIfTrue="1">
      <formula>AND($B229&lt;$H$3,$B229&lt;&gt;"")</formula>
    </cfRule>
    <cfRule type="expression" dxfId="183" priority="83045" stopIfTrue="1">
      <formula>AND($B229=$H$3,$B229&lt;&gt;"")</formula>
    </cfRule>
  </conditionalFormatting>
  <conditionalFormatting sqref="C9:C11">
    <cfRule type="expression" dxfId="182" priority="388" stopIfTrue="1">
      <formula>B9&lt;$H$3</formula>
    </cfRule>
  </conditionalFormatting>
  <conditionalFormatting sqref="C13:C14">
    <cfRule type="expression" dxfId="181" priority="308" stopIfTrue="1">
      <formula>B13&lt;$H$3</formula>
    </cfRule>
  </conditionalFormatting>
  <conditionalFormatting sqref="C21">
    <cfRule type="expression" dxfId="180" priority="138" stopIfTrue="1">
      <formula>B21&lt;$H$3</formula>
    </cfRule>
  </conditionalFormatting>
  <conditionalFormatting sqref="C22">
    <cfRule type="expression" dxfId="179" priority="200" stopIfTrue="1">
      <formula>$F22=$H$3</formula>
    </cfRule>
    <cfRule type="expression" dxfId="178" priority="199" stopIfTrue="1">
      <formula>$B22=$H$3</formula>
    </cfRule>
    <cfRule type="expression" dxfId="177" priority="202" stopIfTrue="1">
      <formula>B22&lt;$H$3</formula>
    </cfRule>
  </conditionalFormatting>
  <conditionalFormatting sqref="C28:C30 E28:E30 G28:G30">
    <cfRule type="expression" dxfId="176" priority="2964" stopIfTrue="1">
      <formula>B28&lt;$H$3</formula>
    </cfRule>
  </conditionalFormatting>
  <conditionalFormatting sqref="C28:C30 E28:G30 G5:G7 E6:G7 E9:G11 C9:C11 C6:C7 E16:G16 C16:C17 D17:G17 G21:G24 E25:G25 E13:G14 C13:C14 E32:G38 C21:C22 E22:E23 E40:G45 C32:C38 C40:C45">
    <cfRule type="expression" dxfId="175" priority="2986" stopIfTrue="1">
      <formula>$F5=$H$3</formula>
    </cfRule>
  </conditionalFormatting>
  <conditionalFormatting sqref="C32:C38">
    <cfRule type="expression" dxfId="174" priority="90" stopIfTrue="1">
      <formula>B32&lt;$H$3</formula>
    </cfRule>
  </conditionalFormatting>
  <conditionalFormatting sqref="C40:C45">
    <cfRule type="expression" dxfId="173" priority="86" stopIfTrue="1">
      <formula>B40&lt;$H$3</formula>
    </cfRule>
  </conditionalFormatting>
  <conditionalFormatting sqref="C48:C50">
    <cfRule type="expression" dxfId="172" priority="40" stopIfTrue="1">
      <formula>B48&lt;$H$3</formula>
    </cfRule>
    <cfRule type="expression" dxfId="171" priority="41" stopIfTrue="1">
      <formula>$F48=$H$3</formula>
    </cfRule>
  </conditionalFormatting>
  <conditionalFormatting sqref="C52:C58">
    <cfRule type="expression" dxfId="170" priority="35" stopIfTrue="1">
      <formula>B52&lt;$H$3</formula>
    </cfRule>
  </conditionalFormatting>
  <conditionalFormatting sqref="D5">
    <cfRule type="cellIs" dxfId="169" priority="405" stopIfTrue="1" operator="lessThan">
      <formula>$H$3</formula>
    </cfRule>
    <cfRule type="cellIs" dxfId="168" priority="410" stopIfTrue="1" operator="equal">
      <formula>$H$3</formula>
    </cfRule>
  </conditionalFormatting>
  <conditionalFormatting sqref="D9:D10">
    <cfRule type="cellIs" dxfId="167" priority="365" stopIfTrue="1" operator="equal">
      <formula>$H$3</formula>
    </cfRule>
  </conditionalFormatting>
  <conditionalFormatting sqref="D9:D11">
    <cfRule type="cellIs" dxfId="166" priority="366" stopIfTrue="1" operator="lessThan">
      <formula>$H$3</formula>
    </cfRule>
  </conditionalFormatting>
  <conditionalFormatting sqref="D11 D5:D6">
    <cfRule type="cellIs" dxfId="165" priority="395" stopIfTrue="1" operator="equal">
      <formula>$H$3</formula>
    </cfRule>
  </conditionalFormatting>
  <conditionalFormatting sqref="D13">
    <cfRule type="cellIs" dxfId="164" priority="283" stopIfTrue="1" operator="equal">
      <formula>$H$3</formula>
    </cfRule>
  </conditionalFormatting>
  <conditionalFormatting sqref="D13:D14">
    <cfRule type="cellIs" dxfId="163" priority="284" stopIfTrue="1" operator="lessThan">
      <formula>$H$3</formula>
    </cfRule>
  </conditionalFormatting>
  <conditionalFormatting sqref="D14 D16">
    <cfRule type="cellIs" dxfId="162" priority="313" stopIfTrue="1" operator="equal">
      <formula>$H$3</formula>
    </cfRule>
  </conditionalFormatting>
  <conditionalFormatting sqref="D16:D25">
    <cfRule type="cellIs" dxfId="161" priority="129" stopIfTrue="1" operator="lessThan">
      <formula>$H$3</formula>
    </cfRule>
  </conditionalFormatting>
  <conditionalFormatting sqref="D17:D25">
    <cfRule type="cellIs" dxfId="160" priority="105" stopIfTrue="1" operator="equal">
      <formula>$H$3</formula>
    </cfRule>
  </conditionalFormatting>
  <conditionalFormatting sqref="D18:D19">
    <cfRule type="cellIs" dxfId="159" priority="223" stopIfTrue="1" operator="equal">
      <formula>$H$3</formula>
    </cfRule>
    <cfRule type="cellIs" dxfId="158" priority="224" stopIfTrue="1" operator="lessThan">
      <formula>$H$3</formula>
    </cfRule>
  </conditionalFormatting>
  <conditionalFormatting sqref="D21:D25">
    <cfRule type="cellIs" dxfId="157" priority="100" stopIfTrue="1" operator="lessThan">
      <formula>$H$3</formula>
    </cfRule>
  </conditionalFormatting>
  <conditionalFormatting sqref="D26:D30 F28:F30">
    <cfRule type="cellIs" dxfId="156" priority="264" stopIfTrue="1" operator="equal">
      <formula>$H$3</formula>
    </cfRule>
  </conditionalFormatting>
  <conditionalFormatting sqref="D26:D30">
    <cfRule type="cellIs" dxfId="155" priority="269" stopIfTrue="1" operator="lessThan">
      <formula>$H$3</formula>
    </cfRule>
  </conditionalFormatting>
  <conditionalFormatting sqref="D28:D30 F28:F30">
    <cfRule type="cellIs" dxfId="154" priority="263" stopIfTrue="1" operator="lessThan">
      <formula>$H$3</formula>
    </cfRule>
  </conditionalFormatting>
  <conditionalFormatting sqref="D33:D37 F36:F37">
    <cfRule type="cellIs" dxfId="153" priority="151" stopIfTrue="1" operator="equal">
      <formula>$H$3</formula>
    </cfRule>
  </conditionalFormatting>
  <conditionalFormatting sqref="D33:D37 F37">
    <cfRule type="cellIs" dxfId="152" priority="148" stopIfTrue="1" operator="lessThan">
      <formula>$H$3</formula>
    </cfRule>
  </conditionalFormatting>
  <conditionalFormatting sqref="D37:D38 F37:F38">
    <cfRule type="cellIs" dxfId="151" priority="137" stopIfTrue="1" operator="equal">
      <formula>$H$3</formula>
    </cfRule>
  </conditionalFormatting>
  <conditionalFormatting sqref="D38 D40:D45">
    <cfRule type="cellIs" dxfId="150" priority="125" stopIfTrue="1" operator="equal">
      <formula>$H$3</formula>
    </cfRule>
  </conditionalFormatting>
  <conditionalFormatting sqref="D38">
    <cfRule type="cellIs" dxfId="149" priority="122" stopIfTrue="1" operator="lessThan">
      <formula>$H$3</formula>
    </cfRule>
  </conditionalFormatting>
  <conditionalFormatting sqref="D40:D47">
    <cfRule type="cellIs" dxfId="148" priority="81" stopIfTrue="1" operator="lessThan">
      <formula>$H$3</formula>
    </cfRule>
  </conditionalFormatting>
  <conditionalFormatting sqref="D46:D47">
    <cfRule type="cellIs" dxfId="147" priority="80" stopIfTrue="1" operator="equal">
      <formula>$H$3</formula>
    </cfRule>
  </conditionalFormatting>
  <conditionalFormatting sqref="D48:D50">
    <cfRule type="cellIs" dxfId="146" priority="71" stopIfTrue="1" operator="lessThan">
      <formula>$H$3</formula>
    </cfRule>
  </conditionalFormatting>
  <conditionalFormatting sqref="D52:D58 D48:D50">
    <cfRule type="cellIs" dxfId="145" priority="48" stopIfTrue="1" operator="equal">
      <formula>$H$3</formula>
    </cfRule>
  </conditionalFormatting>
  <conditionalFormatting sqref="D52:D58">
    <cfRule type="cellIs" dxfId="144" priority="20" stopIfTrue="1" operator="lessThan">
      <formula>$H$3</formula>
    </cfRule>
  </conditionalFormatting>
  <conditionalFormatting sqref="D18:E18">
    <cfRule type="expression" dxfId="143" priority="83048">
      <formula>AND($D238=$H$3,$D238&lt;&gt;"")</formula>
    </cfRule>
    <cfRule type="expression" dxfId="142" priority="83047">
      <formula>AND($D238&lt;$H$3,$D238&lt;&gt;"")</formula>
    </cfRule>
  </conditionalFormatting>
  <conditionalFormatting sqref="D26:E26">
    <cfRule type="expression" dxfId="141" priority="83050">
      <formula>AND($D202=$H$3,$D202&lt;&gt;"")</formula>
    </cfRule>
    <cfRule type="expression" dxfId="140" priority="83049">
      <formula>AND($D202&lt;$H$3,$D202&lt;&gt;"")</formula>
    </cfRule>
  </conditionalFormatting>
  <conditionalFormatting sqref="D46:E46">
    <cfRule type="expression" dxfId="139" priority="83052">
      <formula>AND($D229=$H$3,$D229&lt;&gt;"")</formula>
    </cfRule>
    <cfRule type="expression" dxfId="138" priority="83051">
      <formula>AND($D229&lt;$H$3,$D229&lt;&gt;"")</formula>
    </cfRule>
  </conditionalFormatting>
  <conditionalFormatting sqref="D18:F19">
    <cfRule type="cellIs" dxfId="137" priority="220" stopIfTrue="1" operator="lessThan">
      <formula>$H$3</formula>
    </cfRule>
  </conditionalFormatting>
  <conditionalFormatting sqref="D26:F27">
    <cfRule type="cellIs" dxfId="136" priority="260" stopIfTrue="1" operator="lessThan">
      <formula>$H$3</formula>
    </cfRule>
  </conditionalFormatting>
  <conditionalFormatting sqref="D46:F47">
    <cfRule type="cellIs" dxfId="135" priority="77" stopIfTrue="1" operator="lessThan">
      <formula>$H$3</formula>
    </cfRule>
  </conditionalFormatting>
  <conditionalFormatting sqref="E5">
    <cfRule type="expression" dxfId="134" priority="413" stopIfTrue="1">
      <formula>$B5=$H$3</formula>
    </cfRule>
    <cfRule type="expression" dxfId="133" priority="414" stopIfTrue="1">
      <formula>D5&lt;$H$3</formula>
    </cfRule>
    <cfRule type="expression" dxfId="132" priority="412" stopIfTrue="1">
      <formula>$D5=$H$3</formula>
    </cfRule>
  </conditionalFormatting>
  <conditionalFormatting sqref="E6:E7">
    <cfRule type="expression" dxfId="131" priority="328" stopIfTrue="1">
      <formula>D6&lt;$H$3</formula>
    </cfRule>
  </conditionalFormatting>
  <conditionalFormatting sqref="E9:E11">
    <cfRule type="expression" dxfId="130" priority="368" stopIfTrue="1">
      <formula>D9&lt;$H$3</formula>
    </cfRule>
  </conditionalFormatting>
  <conditionalFormatting sqref="E13:E14">
    <cfRule type="expression" dxfId="129" priority="282" stopIfTrue="1">
      <formula>D13&lt;$H$3</formula>
    </cfRule>
  </conditionalFormatting>
  <conditionalFormatting sqref="E18">
    <cfRule type="expression" dxfId="128" priority="83053" stopIfTrue="1">
      <formula>$D238=$H$3</formula>
    </cfRule>
  </conditionalFormatting>
  <conditionalFormatting sqref="E21:E22 C23:C24 E24">
    <cfRule type="expression" dxfId="127" priority="109" stopIfTrue="1">
      <formula>$F21=$H$3</formula>
    </cfRule>
  </conditionalFormatting>
  <conditionalFormatting sqref="E21:E25 C23:C24">
    <cfRule type="expression" dxfId="126" priority="108" stopIfTrue="1">
      <formula>B21&lt;$H$3</formula>
    </cfRule>
  </conditionalFormatting>
  <conditionalFormatting sqref="E22">
    <cfRule type="expression" dxfId="125" priority="179" stopIfTrue="1">
      <formula>$B22=$H$3</formula>
    </cfRule>
  </conditionalFormatting>
  <conditionalFormatting sqref="E25 G25">
    <cfRule type="expression" dxfId="124" priority="96" stopIfTrue="1">
      <formula>$B25=$H$3</formula>
    </cfRule>
    <cfRule type="expression" dxfId="123" priority="97" stopIfTrue="1">
      <formula>$F25=$H$3</formula>
    </cfRule>
  </conditionalFormatting>
  <conditionalFormatting sqref="E26">
    <cfRule type="expression" dxfId="122" priority="83054" stopIfTrue="1">
      <formula>$D202=$H$3</formula>
    </cfRule>
  </conditionalFormatting>
  <conditionalFormatting sqref="E32:E38">
    <cfRule type="expression" dxfId="121" priority="89" stopIfTrue="1">
      <formula>D32&lt;$H$3</formula>
    </cfRule>
  </conditionalFormatting>
  <conditionalFormatting sqref="E40:E45">
    <cfRule type="expression" dxfId="120" priority="110" stopIfTrue="1">
      <formula>D40&lt;$H$3</formula>
    </cfRule>
  </conditionalFormatting>
  <conditionalFormatting sqref="E46">
    <cfRule type="expression" dxfId="119" priority="83055" stopIfTrue="1">
      <formula>$D229=$H$3</formula>
    </cfRule>
  </conditionalFormatting>
  <conditionalFormatting sqref="E48:E50">
    <cfRule type="expression" dxfId="118" priority="26" stopIfTrue="1">
      <formula>$F48=$H$3</formula>
    </cfRule>
    <cfRule type="expression" dxfId="117" priority="25" stopIfTrue="1">
      <formula>D48&lt;$H$3</formula>
    </cfRule>
  </conditionalFormatting>
  <conditionalFormatting sqref="E52 E54:E58">
    <cfRule type="expression" dxfId="116" priority="33" stopIfTrue="1">
      <formula>D52&lt;$H$3</formula>
    </cfRule>
  </conditionalFormatting>
  <conditionalFormatting sqref="E52:G52 F53 E54:G58 C52:C58">
    <cfRule type="expression" dxfId="115" priority="51" stopIfTrue="1">
      <formula>$F52=$H$3</formula>
    </cfRule>
  </conditionalFormatting>
  <conditionalFormatting sqref="F5 B5">
    <cfRule type="cellIs" dxfId="114" priority="408" stopIfTrue="1" operator="lessThan">
      <formula>$H$3</formula>
    </cfRule>
  </conditionalFormatting>
  <conditionalFormatting sqref="F5">
    <cfRule type="cellIs" dxfId="113" priority="407" stopIfTrue="1" operator="equal">
      <formula>$H$3</formula>
    </cfRule>
  </conditionalFormatting>
  <conditionalFormatting sqref="F5:F7 F9:F11">
    <cfRule type="cellIs" dxfId="112" priority="394" stopIfTrue="1" operator="lessThan">
      <formula>$H$3</formula>
    </cfRule>
    <cfRule type="cellIs" dxfId="111" priority="393" stopIfTrue="1" operator="equal">
      <formula>$H$3</formula>
    </cfRule>
  </conditionalFormatting>
  <conditionalFormatting sqref="F13:F14 F16:F25">
    <cfRule type="cellIs" dxfId="110" priority="312" stopIfTrue="1" operator="lessThan">
      <formula>$H$3</formula>
    </cfRule>
  </conditionalFormatting>
  <conditionalFormatting sqref="F13:F14">
    <cfRule type="cellIs" dxfId="109" priority="311" stopIfTrue="1" operator="equal">
      <formula>$H$3</formula>
    </cfRule>
  </conditionalFormatting>
  <conditionalFormatting sqref="F16:F27">
    <cfRule type="cellIs" dxfId="108" priority="254" stopIfTrue="1" operator="equal">
      <formula>$H$3</formula>
    </cfRule>
  </conditionalFormatting>
  <conditionalFormatting sqref="F18:F19">
    <cfRule type="cellIs" dxfId="107" priority="218" stopIfTrue="1" operator="equal">
      <formula>$H$3</formula>
    </cfRule>
  </conditionalFormatting>
  <conditionalFormatting sqref="F21:F22">
    <cfRule type="cellIs" dxfId="106" priority="140" stopIfTrue="1" operator="lessThan">
      <formula>$H$3</formula>
    </cfRule>
  </conditionalFormatting>
  <conditionalFormatting sqref="F21:F24">
    <cfRule type="cellIs" dxfId="105" priority="141" stopIfTrue="1" operator="equal">
      <formula>$H$3</formula>
    </cfRule>
  </conditionalFormatting>
  <conditionalFormatting sqref="F23:F24">
    <cfRule type="expression" dxfId="104" priority="686" stopIfTrue="1">
      <formula>$F23=$H$3</formula>
    </cfRule>
  </conditionalFormatting>
  <conditionalFormatting sqref="F25">
    <cfRule type="cellIs" dxfId="103" priority="95" stopIfTrue="1" operator="lessThan">
      <formula>$H$3</formula>
    </cfRule>
    <cfRule type="cellIs" dxfId="102" priority="94" stopIfTrue="1" operator="equal">
      <formula>$H$3</formula>
    </cfRule>
  </conditionalFormatting>
  <conditionalFormatting sqref="F28:F30 D28:D30">
    <cfRule type="cellIs" dxfId="101" priority="3012" stopIfTrue="1" operator="equal">
      <formula>$H$3</formula>
    </cfRule>
  </conditionalFormatting>
  <conditionalFormatting sqref="F28:F30">
    <cfRule type="cellIs" dxfId="100" priority="3009" stopIfTrue="1" operator="lessThan">
      <formula>$H$3</formula>
    </cfRule>
  </conditionalFormatting>
  <conditionalFormatting sqref="F32">
    <cfRule type="cellIs" dxfId="99" priority="246" stopIfTrue="1" operator="lessThan">
      <formula>$H$3</formula>
    </cfRule>
  </conditionalFormatting>
  <conditionalFormatting sqref="F32:F35 D32:D36">
    <cfRule type="cellIs" dxfId="98" priority="238" stopIfTrue="1" operator="equal">
      <formula>$H$3</formula>
    </cfRule>
  </conditionalFormatting>
  <conditionalFormatting sqref="F33:F35 D32:D36">
    <cfRule type="cellIs" dxfId="97" priority="235" stopIfTrue="1" operator="lessThan">
      <formula>$H$3</formula>
    </cfRule>
  </conditionalFormatting>
  <conditionalFormatting sqref="F33:F35">
    <cfRule type="cellIs" dxfId="96" priority="230" stopIfTrue="1" operator="equal">
      <formula>$H$3</formula>
    </cfRule>
  </conditionalFormatting>
  <conditionalFormatting sqref="F33:F36">
    <cfRule type="cellIs" dxfId="95" priority="160" stopIfTrue="1" operator="lessThan">
      <formula>$H$3</formula>
    </cfRule>
  </conditionalFormatting>
  <conditionalFormatting sqref="F37:F38 D37:D38">
    <cfRule type="cellIs" dxfId="94" priority="134" stopIfTrue="1" operator="lessThan">
      <formula>$H$3</formula>
    </cfRule>
  </conditionalFormatting>
  <conditionalFormatting sqref="F38">
    <cfRule type="cellIs" dxfId="93" priority="131" stopIfTrue="1" operator="equal">
      <formula>$H$3</formula>
    </cfRule>
  </conditionalFormatting>
  <conditionalFormatting sqref="F40:F45 F38">
    <cfRule type="cellIs" dxfId="92" priority="126" stopIfTrue="1" operator="lessThan">
      <formula>$H$3</formula>
    </cfRule>
  </conditionalFormatting>
  <conditionalFormatting sqref="F40:F50">
    <cfRule type="cellIs" dxfId="91" priority="70" stopIfTrue="1" operator="equal">
      <formula>$H$3</formula>
    </cfRule>
  </conditionalFormatting>
  <conditionalFormatting sqref="F48:F50">
    <cfRule type="cellIs" dxfId="90" priority="62" stopIfTrue="1" operator="lessThan">
      <formula>$H$3</formula>
    </cfRule>
    <cfRule type="expression" dxfId="89" priority="67" stopIfTrue="1">
      <formula>$F48=$H$3</formula>
    </cfRule>
  </conditionalFormatting>
  <conditionalFormatting sqref="F52:F58">
    <cfRule type="cellIs" dxfId="88" priority="14" stopIfTrue="1" operator="equal">
      <formula>$H$3</formula>
    </cfRule>
    <cfRule type="cellIs" dxfId="87" priority="49" stopIfTrue="1" operator="lessThan">
      <formula>$H$3</formula>
    </cfRule>
  </conditionalFormatting>
  <conditionalFormatting sqref="F18:G18">
    <cfRule type="expression" dxfId="86" priority="83056">
      <formula>AND($F238&lt;$H$3,$F238&lt;&gt;"")</formula>
    </cfRule>
    <cfRule type="expression" dxfId="85" priority="83057">
      <formula>AND($F238=$H$3,$F238&lt;&gt;"")</formula>
    </cfRule>
  </conditionalFormatting>
  <conditionalFormatting sqref="F26:G26">
    <cfRule type="expression" dxfId="84" priority="83058">
      <formula>AND($F202&lt;$H$3,$F202&lt;&gt;"")</formula>
    </cfRule>
    <cfRule type="expression" dxfId="83" priority="83059">
      <formula>AND($F202=$H$3,$F202&lt;&gt;"")</formula>
    </cfRule>
  </conditionalFormatting>
  <conditionalFormatting sqref="F46:G46">
    <cfRule type="expression" dxfId="82" priority="83060">
      <formula>AND($F229&lt;$H$3,$F229&lt;&gt;"")</formula>
    </cfRule>
    <cfRule type="expression" dxfId="81" priority="83061">
      <formula>AND($F229=$H$3,$F229&lt;&gt;"")</formula>
    </cfRule>
  </conditionalFormatting>
  <conditionalFormatting sqref="G5 C5:C7 E6:E7">
    <cfRule type="expression" dxfId="80" priority="3034" stopIfTrue="1">
      <formula>$B5=$H$3</formula>
    </cfRule>
  </conditionalFormatting>
  <conditionalFormatting sqref="G5:G7 G9:G11">
    <cfRule type="expression" dxfId="79" priority="396" stopIfTrue="1">
      <formula>F5&lt;$H$3</formula>
    </cfRule>
  </conditionalFormatting>
  <conditionalFormatting sqref="G13:G14">
    <cfRule type="expression" dxfId="78" priority="314" stopIfTrue="1">
      <formula>F13&lt;$H$3</formula>
    </cfRule>
  </conditionalFormatting>
  <conditionalFormatting sqref="G18">
    <cfRule type="expression" dxfId="77" priority="83062" stopIfTrue="1">
      <formula>$F238=$H$3</formula>
    </cfRule>
  </conditionalFormatting>
  <conditionalFormatting sqref="G21:G25 C5:C7 C16:C17 E16:E17 G16:G17">
    <cfRule type="expression" dxfId="76" priority="331" stopIfTrue="1">
      <formula>B5&lt;$H$3</formula>
    </cfRule>
  </conditionalFormatting>
  <conditionalFormatting sqref="G26">
    <cfRule type="expression" dxfId="75" priority="83063" stopIfTrue="1">
      <formula>$F202=$H$3</formula>
    </cfRule>
  </conditionalFormatting>
  <conditionalFormatting sqref="G32:G38 G40:G45">
    <cfRule type="expression" dxfId="74" priority="154" stopIfTrue="1">
      <formula>F32&lt;$H$3</formula>
    </cfRule>
  </conditionalFormatting>
  <conditionalFormatting sqref="G46">
    <cfRule type="expression" dxfId="73" priority="83064" stopIfTrue="1">
      <formula>$F229=$H$3</formula>
    </cfRule>
  </conditionalFormatting>
  <conditionalFormatting sqref="G48:G50">
    <cfRule type="expression" dxfId="72" priority="37" stopIfTrue="1">
      <formula>$F48=$H$3</formula>
    </cfRule>
    <cfRule type="expression" dxfId="71" priority="36" stopIfTrue="1">
      <formula>F48&lt;$H$3</formula>
    </cfRule>
  </conditionalFormatting>
  <conditionalFormatting sqref="G52 G54:G58">
    <cfRule type="expression" dxfId="70" priority="29" stopIfTrue="1">
      <formula>F52&lt;$H$3</formula>
    </cfRule>
  </conditionalFormatting>
  <pageMargins left="0.7" right="0.7" top="0.75" bottom="0.75" header="0.3" footer="0.3"/>
  <pageSetup paperSize="9" scale="60" orientation="landscape"/>
  <ignoredErrors>
    <ignoredError sqref="F33 D34:D36 F36 B34 F54:F56 D56:D57 B54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workbookViewId="0">
      <selection activeCell="F15" sqref="F15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1.296875" style="2" customWidth="1"/>
    <col min="9" max="9" width="13.09765625" style="1" customWidth="1"/>
    <col min="10" max="16384" width="9" style="1"/>
  </cols>
  <sheetData>
    <row r="1" spans="1:14" ht="77.849999999999994" customHeight="1">
      <c r="A1" s="63"/>
      <c r="B1" s="63"/>
      <c r="C1" s="64" t="s">
        <v>0</v>
      </c>
      <c r="D1" s="65"/>
      <c r="E1" s="65"/>
      <c r="F1" s="65"/>
      <c r="G1" s="65"/>
      <c r="H1" s="65"/>
      <c r="I1" s="65"/>
    </row>
    <row r="2" spans="1:14" ht="23.1" customHeight="1">
      <c r="A2" s="66" t="s">
        <v>1</v>
      </c>
      <c r="B2" s="66"/>
      <c r="C2" s="67" t="s">
        <v>2</v>
      </c>
      <c r="D2" s="67"/>
      <c r="E2" s="67"/>
      <c r="F2" s="67"/>
      <c r="G2" s="67"/>
      <c r="H2" s="67"/>
      <c r="I2" s="67"/>
    </row>
    <row r="3" spans="1:14" ht="25.35" customHeight="1">
      <c r="A3" s="68"/>
      <c r="B3" s="68"/>
      <c r="C3" s="68"/>
      <c r="D3" s="68"/>
      <c r="E3" s="68"/>
      <c r="F3" s="68"/>
      <c r="G3" s="68"/>
      <c r="H3" s="3">
        <v>46032</v>
      </c>
      <c r="I3" s="4"/>
    </row>
    <row r="4" spans="1:14" ht="24" customHeight="1">
      <c r="A4" s="90" t="s">
        <v>174</v>
      </c>
      <c r="B4" s="74"/>
      <c r="C4" s="74"/>
      <c r="D4" s="74"/>
      <c r="E4" s="74"/>
      <c r="F4" s="74"/>
      <c r="G4" s="74"/>
      <c r="H4" s="74"/>
      <c r="I4" s="74"/>
    </row>
    <row r="5" spans="1:14" ht="24" customHeight="1">
      <c r="A5" s="6" t="s">
        <v>3</v>
      </c>
      <c r="B5" s="75" t="s">
        <v>4</v>
      </c>
      <c r="C5" s="76"/>
      <c r="D5" s="75" t="s">
        <v>5</v>
      </c>
      <c r="E5" s="76"/>
      <c r="F5" s="75" t="s">
        <v>6</v>
      </c>
      <c r="G5" s="76"/>
      <c r="H5" s="7" t="s">
        <v>7</v>
      </c>
      <c r="I5" s="7" t="s">
        <v>8</v>
      </c>
      <c r="N5" s="1" t="s">
        <v>27</v>
      </c>
    </row>
    <row r="6" spans="1:14" ht="25.05" hidden="1" customHeight="1">
      <c r="A6" s="5" t="s">
        <v>69</v>
      </c>
      <c r="B6" s="8">
        <v>46019</v>
      </c>
      <c r="C6" s="9">
        <v>0.5</v>
      </c>
      <c r="D6" s="10">
        <f>B6+1</f>
        <v>46020</v>
      </c>
      <c r="E6" s="9">
        <v>0.17361111111111099</v>
      </c>
      <c r="F6" s="8">
        <f t="shared" ref="F6:F10" si="0">D6</f>
        <v>46020</v>
      </c>
      <c r="G6" s="11">
        <v>0.63333333333333297</v>
      </c>
      <c r="H6" s="12" t="s">
        <v>70</v>
      </c>
      <c r="I6" s="13"/>
    </row>
    <row r="7" spans="1:14" ht="25.05" hidden="1" customHeight="1">
      <c r="A7" s="14" t="s">
        <v>175</v>
      </c>
      <c r="B7" s="8">
        <f>F6+1</f>
        <v>46021</v>
      </c>
      <c r="C7" s="9">
        <v>0.47916666666666702</v>
      </c>
      <c r="D7" s="10">
        <f t="shared" ref="D7:D9" si="1">B7</f>
        <v>46021</v>
      </c>
      <c r="E7" s="9">
        <v>0.52083333333333304</v>
      </c>
      <c r="F7" s="8">
        <f t="shared" si="0"/>
        <v>46021</v>
      </c>
      <c r="G7" s="11">
        <v>0.72916666666666696</v>
      </c>
      <c r="H7" s="12" t="s">
        <v>176</v>
      </c>
      <c r="I7" s="13"/>
    </row>
    <row r="8" spans="1:14" ht="25.05" hidden="1" customHeight="1">
      <c r="A8" s="15" t="s">
        <v>177</v>
      </c>
      <c r="B8" s="8">
        <f>F7</f>
        <v>46021</v>
      </c>
      <c r="C8" s="9">
        <v>0.875</v>
      </c>
      <c r="D8" s="10">
        <f>B8+1</f>
        <v>46022</v>
      </c>
      <c r="E8" s="9">
        <v>0.45833333333333298</v>
      </c>
      <c r="F8" s="8">
        <f t="shared" si="0"/>
        <v>46022</v>
      </c>
      <c r="G8" s="11">
        <v>0.83333333333333304</v>
      </c>
      <c r="H8" s="12" t="s">
        <v>13</v>
      </c>
      <c r="I8" s="13"/>
    </row>
    <row r="9" spans="1:14" ht="25.05" customHeight="1">
      <c r="A9" s="15" t="s">
        <v>178</v>
      </c>
      <c r="B9" s="8">
        <f>F8+1</f>
        <v>46023</v>
      </c>
      <c r="C9" s="9">
        <v>0.125</v>
      </c>
      <c r="D9" s="10">
        <f t="shared" si="1"/>
        <v>46023</v>
      </c>
      <c r="E9" s="9">
        <v>0.25</v>
      </c>
      <c r="F9" s="8">
        <f t="shared" si="0"/>
        <v>46023</v>
      </c>
      <c r="G9" s="11">
        <v>0.65833333333333299</v>
      </c>
      <c r="H9" s="12"/>
      <c r="I9" s="13"/>
    </row>
    <row r="10" spans="1:14" ht="25.05" customHeight="1">
      <c r="A10" s="16" t="s">
        <v>179</v>
      </c>
      <c r="B10" s="17">
        <f>F9+2</f>
        <v>46025</v>
      </c>
      <c r="C10" s="18">
        <v>0.125</v>
      </c>
      <c r="D10" s="17">
        <f t="shared" ref="D10" si="2">B10</f>
        <v>46025</v>
      </c>
      <c r="E10" s="18">
        <v>0.54166666666666696</v>
      </c>
      <c r="F10" s="17">
        <f t="shared" si="0"/>
        <v>46025</v>
      </c>
      <c r="G10" s="18">
        <v>0.77083333333333304</v>
      </c>
      <c r="H10" s="12" t="s">
        <v>180</v>
      </c>
      <c r="I10" s="13"/>
    </row>
    <row r="11" spans="1:14" ht="25.05" customHeight="1">
      <c r="A11" s="15" t="s">
        <v>181</v>
      </c>
      <c r="B11" s="17">
        <f>F10+2</f>
        <v>46027</v>
      </c>
      <c r="C11" s="9">
        <v>0.4375</v>
      </c>
      <c r="D11" s="17">
        <f t="shared" ref="D11:D15" si="3">B11</f>
        <v>46027</v>
      </c>
      <c r="E11" s="9">
        <v>0.67500000000000004</v>
      </c>
      <c r="F11" s="17">
        <f>D11+1</f>
        <v>46028</v>
      </c>
      <c r="G11" s="18">
        <v>0.56666666666666698</v>
      </c>
      <c r="H11" s="12" t="s">
        <v>182</v>
      </c>
      <c r="I11" s="13"/>
    </row>
    <row r="12" spans="1:14" ht="25.05" customHeight="1">
      <c r="A12" s="16" t="s">
        <v>153</v>
      </c>
      <c r="B12" s="19"/>
      <c r="C12" s="20"/>
      <c r="D12" s="19"/>
      <c r="E12" s="21"/>
      <c r="F12" s="19"/>
      <c r="G12" s="21"/>
      <c r="H12" s="12" t="s">
        <v>154</v>
      </c>
      <c r="I12" s="13"/>
    </row>
    <row r="13" spans="1:14" ht="25.05" customHeight="1">
      <c r="A13" s="15" t="s">
        <v>155</v>
      </c>
      <c r="B13" s="17">
        <v>46032</v>
      </c>
      <c r="C13" s="18">
        <v>0.20833333333333301</v>
      </c>
      <c r="D13" s="17">
        <f t="shared" si="3"/>
        <v>46032</v>
      </c>
      <c r="E13" s="22">
        <v>0.36666666666666697</v>
      </c>
      <c r="F13" s="17">
        <f>D13</f>
        <v>46032</v>
      </c>
      <c r="G13" s="23">
        <v>0.95833333333333304</v>
      </c>
      <c r="H13" s="12" t="s">
        <v>156</v>
      </c>
      <c r="I13" s="13"/>
    </row>
    <row r="14" spans="1:14" ht="25.05" customHeight="1">
      <c r="A14" s="15" t="s">
        <v>80</v>
      </c>
      <c r="B14" s="17">
        <f>F13+2</f>
        <v>46034</v>
      </c>
      <c r="C14" s="18">
        <v>0</v>
      </c>
      <c r="D14" s="17">
        <f t="shared" si="3"/>
        <v>46034</v>
      </c>
      <c r="E14" s="18">
        <v>4.1666666666666699E-2</v>
      </c>
      <c r="F14" s="17">
        <f>D14</f>
        <v>46034</v>
      </c>
      <c r="G14" s="24">
        <v>0.375</v>
      </c>
      <c r="H14" s="12"/>
      <c r="I14" s="13"/>
    </row>
    <row r="15" spans="1:14" ht="25.05" customHeight="1">
      <c r="A15" s="15" t="s">
        <v>81</v>
      </c>
      <c r="B15" s="17">
        <f>F14+2</f>
        <v>46036</v>
      </c>
      <c r="C15" s="24">
        <v>0.375</v>
      </c>
      <c r="D15" s="17">
        <f t="shared" si="3"/>
        <v>46036</v>
      </c>
      <c r="E15" s="18">
        <v>0.70833333333333304</v>
      </c>
      <c r="F15" s="17">
        <f>D15+1</f>
        <v>46037</v>
      </c>
      <c r="G15" s="18">
        <v>0.70833333333333304</v>
      </c>
      <c r="H15" s="12"/>
      <c r="I15" s="13"/>
    </row>
    <row r="16" spans="1:14" ht="25.05" customHeight="1">
      <c r="A16" s="15" t="s">
        <v>157</v>
      </c>
      <c r="B16" s="17">
        <f>F15+3</f>
        <v>46040</v>
      </c>
      <c r="C16" s="24">
        <v>0.95833333333333304</v>
      </c>
      <c r="D16" s="17">
        <f>B16+1</f>
        <v>46041</v>
      </c>
      <c r="E16" s="18">
        <v>0.33333333333333298</v>
      </c>
      <c r="F16" s="17">
        <f>D16</f>
        <v>46041</v>
      </c>
      <c r="G16" s="18">
        <v>0.75</v>
      </c>
      <c r="H16" s="12" t="s">
        <v>158</v>
      </c>
      <c r="I16" s="13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1" type="noConversion"/>
  <conditionalFormatting sqref="B4:B11 B13:B16">
    <cfRule type="cellIs" dxfId="69" priority="47" stopIfTrue="1" operator="equal">
      <formula>$H$3</formula>
    </cfRule>
    <cfRule type="cellIs" dxfId="68" priority="48" stopIfTrue="1" operator="lessThan">
      <formula>$H$3</formula>
    </cfRule>
  </conditionalFormatting>
  <conditionalFormatting sqref="B4:C4">
    <cfRule type="expression" dxfId="67" priority="82496" stopIfTrue="1">
      <formula>AND($B211&lt;$H$3,$B211&lt;&gt;"")</formula>
    </cfRule>
    <cfRule type="expression" dxfId="66" priority="82495" stopIfTrue="1">
      <formula>AND($B211=$H$3,$B211&lt;&gt;"")</formula>
    </cfRule>
  </conditionalFormatting>
  <conditionalFormatting sqref="C6:C9">
    <cfRule type="expression" dxfId="65" priority="21" stopIfTrue="1">
      <formula>B6&lt;$H$3</formula>
    </cfRule>
  </conditionalFormatting>
  <conditionalFormatting sqref="C6:C11">
    <cfRule type="expression" dxfId="64" priority="22" stopIfTrue="1">
      <formula>$F6=$H$3</formula>
    </cfRule>
    <cfRule type="expression" dxfId="63" priority="23" stopIfTrue="1">
      <formula>$B6=$H$3</formula>
    </cfRule>
  </conditionalFormatting>
  <conditionalFormatting sqref="C10:C11">
    <cfRule type="expression" dxfId="62" priority="140" stopIfTrue="1">
      <formula>B10&lt;$H$3</formula>
    </cfRule>
    <cfRule type="expression" dxfId="61" priority="139" stopIfTrue="1">
      <formula>$B10=$H$3</formula>
    </cfRule>
    <cfRule type="expression" dxfId="60" priority="138" stopIfTrue="1">
      <formula>$F10=$H$3</formula>
    </cfRule>
  </conditionalFormatting>
  <conditionalFormatting sqref="C11">
    <cfRule type="expression" dxfId="59" priority="9" stopIfTrue="1">
      <formula>B11&lt;$H$3</formula>
    </cfRule>
  </conditionalFormatting>
  <conditionalFormatting sqref="C13">
    <cfRule type="expression" dxfId="58" priority="105" stopIfTrue="1">
      <formula>B13&lt;$H$3</formula>
    </cfRule>
    <cfRule type="expression" dxfId="57" priority="104" stopIfTrue="1">
      <formula>$B13=$H$3</formula>
    </cfRule>
    <cfRule type="expression" dxfId="56" priority="103" stopIfTrue="1">
      <formula>$F13=$H$3</formula>
    </cfRule>
  </conditionalFormatting>
  <conditionalFormatting sqref="C13:C14">
    <cfRule type="expression" dxfId="55" priority="97" stopIfTrue="1">
      <formula>$B13=$H$3</formula>
    </cfRule>
    <cfRule type="expression" dxfId="54" priority="96" stopIfTrue="1">
      <formula>$F13=$H$3</formula>
    </cfRule>
  </conditionalFormatting>
  <conditionalFormatting sqref="C14">
    <cfRule type="expression" dxfId="53" priority="98" stopIfTrue="1">
      <formula>B14&lt;$H$3</formula>
    </cfRule>
    <cfRule type="expression" dxfId="52" priority="95" stopIfTrue="1">
      <formula>$B14=$H$3</formula>
    </cfRule>
    <cfRule type="expression" dxfId="51" priority="94" stopIfTrue="1">
      <formula>$F14=$H$3</formula>
    </cfRule>
  </conditionalFormatting>
  <conditionalFormatting sqref="D4:D5">
    <cfRule type="cellIs" dxfId="50" priority="163" stopIfTrue="1" operator="equal">
      <formula>$H$3</formula>
    </cfRule>
    <cfRule type="cellIs" dxfId="49" priority="164" stopIfTrue="1" operator="lessThan">
      <formula>$H$3</formula>
    </cfRule>
  </conditionalFormatting>
  <conditionalFormatting sqref="D6:D11 D13:D16">
    <cfRule type="cellIs" dxfId="48" priority="46" stopIfTrue="1" operator="lessThan">
      <formula>$H$3</formula>
    </cfRule>
    <cfRule type="cellIs" dxfId="47" priority="50" stopIfTrue="1" operator="equal">
      <formula>$H$3</formula>
    </cfRule>
  </conditionalFormatting>
  <conditionalFormatting sqref="D4:E4">
    <cfRule type="expression" dxfId="46" priority="82498">
      <formula>AND($D211=$H$3,$D211&lt;&gt;"")</formula>
    </cfRule>
    <cfRule type="expression" dxfId="45" priority="82497">
      <formula>AND($D211&lt;$H$3,$D211&lt;&gt;"")</formula>
    </cfRule>
  </conditionalFormatting>
  <conditionalFormatting sqref="D4:F5">
    <cfRule type="cellIs" dxfId="44" priority="160" stopIfTrue="1" operator="lessThan">
      <formula>$H$3</formula>
    </cfRule>
  </conditionalFormatting>
  <conditionalFormatting sqref="E4">
    <cfRule type="expression" dxfId="43" priority="82499" stopIfTrue="1">
      <formula>$D211=$H$3</formula>
    </cfRule>
  </conditionalFormatting>
  <conditionalFormatting sqref="E6:E9">
    <cfRule type="expression" dxfId="42" priority="18" stopIfTrue="1">
      <formula>D6&lt;$H$3</formula>
    </cfRule>
  </conditionalFormatting>
  <conditionalFormatting sqref="E6:E10">
    <cfRule type="expression" dxfId="41" priority="19" stopIfTrue="1">
      <formula>$F6=$H$3</formula>
    </cfRule>
    <cfRule type="expression" dxfId="40" priority="20" stopIfTrue="1">
      <formula>$B6=$H$3</formula>
    </cfRule>
  </conditionalFormatting>
  <conditionalFormatting sqref="E10">
    <cfRule type="expression" dxfId="39" priority="111" stopIfTrue="1">
      <formula>$B10=$H$3</formula>
    </cfRule>
    <cfRule type="expression" dxfId="38" priority="112" stopIfTrue="1">
      <formula>D10&lt;$H$3</formula>
    </cfRule>
    <cfRule type="expression" dxfId="37" priority="110" stopIfTrue="1">
      <formula>$F10=$H$3</formula>
    </cfRule>
  </conditionalFormatting>
  <conditionalFormatting sqref="E11">
    <cfRule type="expression" dxfId="36" priority="2" stopIfTrue="1">
      <formula>$F11=$H$3</formula>
    </cfRule>
    <cfRule type="expression" dxfId="35" priority="3" stopIfTrue="1">
      <formula>$B11=$H$3</formula>
    </cfRule>
    <cfRule type="expression" dxfId="34" priority="1" stopIfTrue="1">
      <formula>D11&lt;$H$3</formula>
    </cfRule>
  </conditionalFormatting>
  <conditionalFormatting sqref="E13:E14">
    <cfRule type="expression" dxfId="33" priority="92" stopIfTrue="1">
      <formula>$F13=$H$3</formula>
    </cfRule>
    <cfRule type="expression" dxfId="32" priority="91" stopIfTrue="1">
      <formula>D13&lt;$H$3</formula>
    </cfRule>
  </conditionalFormatting>
  <conditionalFormatting sqref="E14">
    <cfRule type="expression" dxfId="31" priority="89" stopIfTrue="1">
      <formula>$F14=$H$3</formula>
    </cfRule>
    <cfRule type="expression" dxfId="30" priority="90" stopIfTrue="1">
      <formula>$B14=$H$3</formula>
    </cfRule>
  </conditionalFormatting>
  <conditionalFormatting sqref="E14:E15">
    <cfRule type="expression" dxfId="29" priority="85" stopIfTrue="1">
      <formula>$F14=$H$3</formula>
    </cfRule>
    <cfRule type="expression" dxfId="28" priority="86" stopIfTrue="1">
      <formula>$B14=$H$3</formula>
    </cfRule>
  </conditionalFormatting>
  <conditionalFormatting sqref="E15">
    <cfRule type="expression" dxfId="27" priority="84" stopIfTrue="1">
      <formula>D15&lt;$H$3</formula>
    </cfRule>
    <cfRule type="expression" dxfId="26" priority="83" stopIfTrue="1">
      <formula>$B15=$H$3</formula>
    </cfRule>
    <cfRule type="expression" dxfId="25" priority="82" stopIfTrue="1">
      <formula>$F15=$H$3</formula>
    </cfRule>
  </conditionalFormatting>
  <conditionalFormatting sqref="E15:E16">
    <cfRule type="expression" dxfId="24" priority="72" stopIfTrue="1">
      <formula>$B15=$H$3</formula>
    </cfRule>
    <cfRule type="expression" dxfId="23" priority="71" stopIfTrue="1">
      <formula>$F15=$H$3</formula>
    </cfRule>
  </conditionalFormatting>
  <conditionalFormatting sqref="E16">
    <cfRule type="expression" dxfId="22" priority="67" stopIfTrue="1">
      <formula>$B16=$H$3</formula>
    </cfRule>
    <cfRule type="expression" dxfId="21" priority="66" stopIfTrue="1">
      <formula>$F16=$H$3</formula>
    </cfRule>
    <cfRule type="expression" dxfId="20" priority="70" stopIfTrue="1">
      <formula>D16&lt;$H$3</formula>
    </cfRule>
  </conditionalFormatting>
  <conditionalFormatting sqref="F4:F11 F13:F16">
    <cfRule type="cellIs" dxfId="19" priority="45" stopIfTrue="1" operator="equal">
      <formula>$H$3</formula>
    </cfRule>
  </conditionalFormatting>
  <conditionalFormatting sqref="F6:F11 F13:F16">
    <cfRule type="cellIs" dxfId="18" priority="49" stopIfTrue="1" operator="lessThan">
      <formula>$H$3</formula>
    </cfRule>
  </conditionalFormatting>
  <conditionalFormatting sqref="F10:F11 F13:F16">
    <cfRule type="expression" dxfId="17" priority="51" stopIfTrue="1">
      <formula>$F10=$H$3</formula>
    </cfRule>
  </conditionalFormatting>
  <conditionalFormatting sqref="F4:G4">
    <cfRule type="expression" dxfId="16" priority="82500">
      <formula>AND($F211&lt;$H$3,$F211&lt;&gt;"")</formula>
    </cfRule>
    <cfRule type="expression" dxfId="15" priority="82501">
      <formula>AND($F211=$H$3,$F211&lt;&gt;"")</formula>
    </cfRule>
  </conditionalFormatting>
  <conditionalFormatting sqref="F6:G8">
    <cfRule type="expression" dxfId="14" priority="58" stopIfTrue="1">
      <formula>$F6=$H$3</formula>
    </cfRule>
  </conditionalFormatting>
  <conditionalFormatting sqref="F9:G9">
    <cfRule type="expression" dxfId="13" priority="17" stopIfTrue="1">
      <formula>$F9=$H$3</formula>
    </cfRule>
  </conditionalFormatting>
  <conditionalFormatting sqref="G4">
    <cfRule type="expression" dxfId="12" priority="82502" stopIfTrue="1">
      <formula>$F211=$H$3</formula>
    </cfRule>
  </conditionalFormatting>
  <conditionalFormatting sqref="G6:G9">
    <cfRule type="expression" dxfId="11" priority="57" stopIfTrue="1">
      <formula>F6&lt;$H$3</formula>
    </cfRule>
  </conditionalFormatting>
  <conditionalFormatting sqref="G10:G11">
    <cfRule type="expression" dxfId="10" priority="10" stopIfTrue="1">
      <formula>$F10=$H$3</formula>
    </cfRule>
    <cfRule type="expression" dxfId="9" priority="11" stopIfTrue="1">
      <formula>$B10=$H$3</formula>
    </cfRule>
    <cfRule type="expression" dxfId="8" priority="14" stopIfTrue="1">
      <formula>F10&lt;$H$3</formula>
    </cfRule>
  </conditionalFormatting>
  <conditionalFormatting sqref="G15">
    <cfRule type="expression" dxfId="7" priority="75" stopIfTrue="1">
      <formula>$F15=$H$3</formula>
    </cfRule>
    <cfRule type="expression" dxfId="6" priority="76" stopIfTrue="1">
      <formula>$B15=$H$3</formula>
    </cfRule>
    <cfRule type="expression" dxfId="5" priority="77" stopIfTrue="1">
      <formula>F15&lt;$H$3</formula>
    </cfRule>
  </conditionalFormatting>
  <conditionalFormatting sqref="G15:G16">
    <cfRule type="expression" dxfId="4" priority="64" stopIfTrue="1">
      <formula>$F15=$H$3</formula>
    </cfRule>
    <cfRule type="expression" dxfId="3" priority="65" stopIfTrue="1">
      <formula>$B15=$H$3</formula>
    </cfRule>
  </conditionalFormatting>
  <conditionalFormatting sqref="G16">
    <cfRule type="expression" dxfId="2" priority="63" stopIfTrue="1">
      <formula>F16&lt;$H$3</formula>
    </cfRule>
    <cfRule type="expression" dxfId="1" priority="60" stopIfTrue="1">
      <formula>$B16=$H$3</formula>
    </cfRule>
    <cfRule type="expression" dxfId="0" priority="59" stopIfTrue="1">
      <formula>$F16=$H$3</formula>
    </cfRule>
  </conditionalFormatting>
  <pageMargins left="0.7" right="0.7" top="0.75" bottom="0.75" header="0.3" footer="0.3"/>
  <ignoredErrors>
    <ignoredError sqref="D7:D8 B8 B10 F15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NPX</vt:lpstr>
      <vt:lpstr>NPX2</vt:lpstr>
      <vt:lpstr>SVP</vt:lpstr>
      <vt:lpstr>SVP2</vt:lpstr>
      <vt:lpstr>BHX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2026-03-02T06:48:11Z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14248190A8114F8D94E8E3B0DE6D1042_13</vt:lpwstr>
  </property>
  <property fmtid="{D5CDD505-2E9C-101B-9397-08002B2CF9AE}" pid="4" name="CalculationRule">
    <vt:i4>0</vt:i4>
  </property>
</Properties>
</file>