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9A420765-CD06-4CE3-B6D9-417C674A84BE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42" l="1"/>
  <c r="B17" i="242"/>
  <c r="F16" i="242"/>
  <c r="B16" i="242"/>
  <c r="D15" i="242"/>
  <c r="B15" i="242"/>
  <c r="B14" i="242"/>
  <c r="D37" i="242" l="1"/>
  <c r="B37" i="242"/>
  <c r="F36" i="242"/>
  <c r="D38" i="246" l="1"/>
  <c r="B38" i="246"/>
  <c r="B37" i="245"/>
  <c r="F36" i="245"/>
  <c r="B36" i="245"/>
  <c r="F35" i="245"/>
  <c r="B35" i="245"/>
  <c r="F34" i="245"/>
  <c r="B34" i="245"/>
  <c r="F38" i="246" l="1"/>
  <c r="F37" i="246" l="1"/>
  <c r="F29" i="245" l="1"/>
  <c r="B30" i="245" l="1"/>
  <c r="D30" i="245" s="1"/>
  <c r="F30" i="245" s="1"/>
  <c r="B31" i="245" l="1"/>
  <c r="F32" i="243"/>
  <c r="B33" i="243" s="1"/>
  <c r="D33" i="243" s="1"/>
  <c r="F33" i="243" s="1"/>
  <c r="B34" i="243" s="1"/>
  <c r="D34" i="243" s="1"/>
  <c r="F34" i="243" s="1"/>
  <c r="B32" i="243"/>
  <c r="F12" i="242" l="1"/>
  <c r="B13" i="242" s="1"/>
  <c r="D13" i="242" s="1"/>
  <c r="F13" i="242" s="1"/>
  <c r="D14" i="242" s="1"/>
  <c r="F14" i="242" s="1"/>
  <c r="F11" i="242" l="1"/>
  <c r="B12" i="242" s="1"/>
  <c r="B11" i="242" l="1"/>
  <c r="B32" i="242" l="1"/>
  <c r="D32" i="242" s="1"/>
  <c r="F32" i="242" s="1"/>
  <c r="F28" i="243" l="1"/>
  <c r="B25" i="245"/>
  <c r="D25" i="245" s="1"/>
  <c r="F25" i="245" s="1"/>
  <c r="B26" i="245" s="1"/>
  <c r="D26" i="245" s="1"/>
  <c r="F26" i="245" s="1"/>
  <c r="F29" i="246" l="1"/>
  <c r="F28" i="242"/>
  <c r="B30" i="246" l="1"/>
  <c r="D30" i="246" s="1"/>
  <c r="F30" i="246" s="1"/>
  <c r="B32" i="246" s="1"/>
  <c r="D32" i="246" l="1"/>
  <c r="D7" i="242"/>
  <c r="F7" i="242" s="1"/>
  <c r="F32" i="246" l="1"/>
  <c r="D15" i="243"/>
  <c r="F15" i="243" s="1"/>
  <c r="D33" i="246" l="1"/>
  <c r="F33" i="246" s="1"/>
  <c r="B34" i="246" s="1"/>
  <c r="F16" i="243"/>
  <c r="D16" i="243"/>
  <c r="D6" i="248"/>
  <c r="F6" i="248" s="1"/>
  <c r="B7" i="248" s="1"/>
  <c r="D7" i="248" s="1"/>
  <c r="F7" i="248" s="1"/>
  <c r="B8" i="248" s="1"/>
  <c r="D17" i="243" l="1"/>
  <c r="F17" i="243" s="1"/>
  <c r="D8" i="248"/>
  <c r="F8" i="248" s="1"/>
  <c r="B8" i="242"/>
  <c r="D8" i="242" s="1"/>
  <c r="F8" i="242" s="1"/>
  <c r="B9" i="242" s="1"/>
  <c r="B18" i="243" l="1"/>
  <c r="D18" i="243" s="1"/>
  <c r="B9" i="248"/>
  <c r="D9" i="248" s="1"/>
  <c r="F9" i="242"/>
  <c r="F18" i="243" l="1"/>
  <c r="B19" i="243" s="1"/>
  <c r="D34" i="246"/>
  <c r="F34" i="246" s="1"/>
  <c r="B35" i="246" s="1"/>
  <c r="F9" i="248"/>
  <c r="B10" i="248" s="1"/>
  <c r="D13" i="243"/>
  <c r="F19" i="243" l="1"/>
  <c r="B20" i="243" s="1"/>
  <c r="D20" i="243" s="1"/>
  <c r="D19" i="243"/>
  <c r="D10" i="242"/>
  <c r="D35" i="246"/>
  <c r="F35" i="246" s="1"/>
  <c r="B36" i="246" s="1"/>
  <c r="D36" i="246" s="1"/>
  <c r="F36" i="246" s="1"/>
  <c r="B37" i="246" s="1"/>
  <c r="B29" i="243"/>
  <c r="D29" i="243" s="1"/>
  <c r="F29" i="243" s="1"/>
  <c r="F20" i="243" l="1"/>
  <c r="D30" i="243"/>
  <c r="F30" i="243" s="1"/>
  <c r="D10" i="248"/>
  <c r="F10" i="248" s="1"/>
  <c r="B11" i="248" s="1"/>
  <c r="D11" i="248" s="1"/>
  <c r="F11" i="248" s="1"/>
  <c r="B21" i="243" l="1"/>
  <c r="D21" i="243" s="1"/>
  <c r="F21" i="243" s="1"/>
  <c r="B22" i="243" s="1"/>
  <c r="D22" i="243" s="1"/>
  <c r="D31" i="243"/>
  <c r="D37" i="246"/>
  <c r="F13" i="243"/>
  <c r="B14" i="243" s="1"/>
  <c r="F14" i="243" s="1"/>
  <c r="D14" i="243" l="1"/>
  <c r="B40" i="246" l="1"/>
  <c r="D40" i="246" s="1"/>
  <c r="F40" i="246" s="1"/>
  <c r="B41" i="246" s="1"/>
  <c r="D41" i="246" s="1"/>
  <c r="B35" i="243"/>
  <c r="D35" i="243" s="1"/>
  <c r="F41" i="246" l="1"/>
  <c r="F35" i="243"/>
  <c r="D9" i="246"/>
  <c r="F9" i="246" s="1"/>
  <c r="B10" i="246" s="1"/>
  <c r="D10" i="246" s="1"/>
  <c r="F10" i="246" s="1"/>
  <c r="B11" i="246" s="1"/>
  <c r="D11" i="246" s="1"/>
  <c r="F11" i="246" s="1"/>
  <c r="F15" i="242" l="1"/>
  <c r="B42" i="246"/>
  <c r="D42" i="246" s="1"/>
  <c r="F42" i="246" s="1"/>
  <c r="B43" i="246" s="1"/>
  <c r="D43" i="246" s="1"/>
  <c r="F43" i="246" s="1"/>
  <c r="B44" i="246" s="1"/>
  <c r="D44" i="246" s="1"/>
  <c r="F44" i="246" s="1"/>
  <c r="B45" i="246" s="1"/>
  <c r="D45" i="246" s="1"/>
  <c r="F45" i="246" s="1"/>
  <c r="B36" i="243"/>
  <c r="D36" i="243" s="1"/>
  <c r="F36" i="243" s="1"/>
  <c r="B37" i="243" s="1"/>
  <c r="D37" i="243" s="1"/>
  <c r="F37" i="243" s="1"/>
  <c r="B38" i="243" s="1"/>
  <c r="D38" i="243" s="1"/>
  <c r="F38" i="243" s="1"/>
  <c r="B39" i="243" s="1"/>
  <c r="D39" i="243" s="1"/>
  <c r="F39" i="243" s="1"/>
  <c r="D13" i="248"/>
  <c r="F13" i="248" s="1"/>
  <c r="B14" i="248" s="1"/>
  <c r="B8" i="243"/>
  <c r="D16" i="242" l="1"/>
  <c r="F17" i="242" s="1"/>
  <c r="D14" i="248"/>
  <c r="F14" i="248" s="1"/>
  <c r="B15" i="248" l="1"/>
  <c r="D15" i="248" s="1"/>
  <c r="F15" i="248" l="1"/>
  <c r="B16" i="248" s="1"/>
  <c r="D16" i="248" s="1"/>
  <c r="F16" i="248" s="1"/>
  <c r="F20" i="242"/>
  <c r="B21" i="242" s="1"/>
  <c r="D21" i="242" s="1"/>
  <c r="F21" i="242" s="1"/>
  <c r="B23" i="242" s="1"/>
  <c r="D23" i="242" s="1"/>
  <c r="F23" i="242" s="1"/>
  <c r="B24" i="242" l="1"/>
  <c r="D24" i="242" s="1"/>
  <c r="F24" i="242" s="1"/>
  <c r="F22" i="243" l="1"/>
  <c r="D8" i="243"/>
  <c r="F8" i="243" s="1"/>
  <c r="B23" i="243" l="1"/>
  <c r="F23" i="243" s="1"/>
  <c r="B24" i="243" s="1"/>
  <c r="B13" i="246"/>
  <c r="D23" i="243" l="1"/>
  <c r="D24" i="243"/>
  <c r="F24" i="243"/>
  <c r="B25" i="243" s="1"/>
  <c r="D13" i="246"/>
  <c r="F13" i="246" s="1"/>
  <c r="B14" i="246" s="1"/>
  <c r="D14" i="246" s="1"/>
  <c r="F14" i="246" s="1"/>
  <c r="B16" i="246" s="1"/>
  <c r="D11" i="245"/>
  <c r="F11" i="245" s="1"/>
  <c r="F25" i="243" l="1"/>
  <c r="D25" i="243"/>
  <c r="D16" i="246"/>
  <c r="F16" i="246" s="1"/>
  <c r="B17" i="246" s="1"/>
  <c r="D17" i="246" s="1"/>
  <c r="F17" i="246" s="1"/>
  <c r="B25" i="242" l="1"/>
  <c r="D25" i="242" l="1"/>
  <c r="F25" i="242" s="1"/>
  <c r="B26" i="242" s="1"/>
  <c r="D26" i="242" s="1"/>
  <c r="F26" i="242" s="1"/>
  <c r="B27" i="242" s="1"/>
  <c r="D27" i="242" s="1"/>
  <c r="F27" i="242" l="1"/>
  <c r="B28" i="242" s="1"/>
  <c r="B9" i="245"/>
  <c r="D9" i="245" s="1"/>
  <c r="F9" i="245" s="1"/>
  <c r="B10" i="245" s="1"/>
  <c r="D10" i="245" s="1"/>
  <c r="F10" i="245" s="1"/>
  <c r="B29" i="242" l="1"/>
  <c r="D29" i="242" s="1"/>
  <c r="F29" i="242" l="1"/>
  <c r="D30" i="242" s="1"/>
  <c r="F30" i="242" l="1"/>
  <c r="D31" i="242" s="1"/>
  <c r="B33" i="242" l="1"/>
  <c r="D33" i="242" l="1"/>
  <c r="F33" i="242" s="1"/>
  <c r="B34" i="242" s="1"/>
  <c r="D34" i="242" l="1"/>
  <c r="F34" i="242" s="1"/>
  <c r="B12" i="245"/>
  <c r="B35" i="242" l="1"/>
  <c r="D35" i="242" s="1"/>
  <c r="F35" i="242" s="1"/>
  <c r="D12" i="245"/>
  <c r="F12" i="245" s="1"/>
  <c r="B36" i="242" l="1"/>
  <c r="D36" i="242" s="1"/>
  <c r="F37" i="242" s="1"/>
  <c r="B38" i="242" s="1"/>
  <c r="D38" i="242" s="1"/>
  <c r="B13" i="245"/>
  <c r="F38" i="242" l="1"/>
  <c r="B39" i="242" s="1"/>
  <c r="D39" i="242" s="1"/>
  <c r="D13" i="245"/>
  <c r="F13" i="245" s="1"/>
  <c r="B14" i="245" s="1"/>
  <c r="D14" i="245" s="1"/>
  <c r="F39" i="242" l="1"/>
  <c r="F14" i="245"/>
  <c r="B15" i="245" s="1"/>
  <c r="B40" i="242" l="1"/>
  <c r="D40" i="242" s="1"/>
  <c r="F40" i="242" s="1"/>
  <c r="D15" i="245"/>
  <c r="F15" i="245" s="1"/>
  <c r="B16" i="245" s="1"/>
  <c r="D16" i="245" l="1"/>
  <c r="F16" i="245" s="1"/>
  <c r="B17" i="245" s="1"/>
  <c r="D17" i="245" l="1"/>
  <c r="F17" i="245" s="1"/>
  <c r="B18" i="245" s="1"/>
  <c r="D18" i="245" s="1"/>
  <c r="F18" i="245" s="1"/>
  <c r="B19" i="245" s="1"/>
  <c r="D19" i="245" l="1"/>
  <c r="F19" i="245" s="1"/>
  <c r="B20" i="245" l="1"/>
  <c r="D20" i="245" l="1"/>
  <c r="F20" i="245" s="1"/>
  <c r="B21" i="245" s="1"/>
  <c r="D21" i="245" s="1"/>
  <c r="F21" i="245" s="1"/>
  <c r="B22" i="245" l="1"/>
  <c r="D22" i="245" l="1"/>
  <c r="F22" i="245" s="1"/>
  <c r="B23" i="245" s="1"/>
  <c r="D23" i="245" s="1"/>
  <c r="F23" i="245" s="1"/>
  <c r="B24" i="245" l="1"/>
  <c r="D24" i="245" s="1"/>
  <c r="D27" i="245" l="1"/>
  <c r="F27" i="245" s="1"/>
  <c r="D28" i="245" l="1"/>
  <c r="F28" i="245" s="1"/>
  <c r="B29" i="245" s="1"/>
  <c r="D31" i="245" l="1"/>
  <c r="F31" i="245" s="1"/>
  <c r="B32" i="245" s="1"/>
  <c r="D32" i="245" s="1"/>
  <c r="F32" i="245" s="1"/>
  <c r="B33" i="245" l="1"/>
  <c r="D33" i="245" l="1"/>
  <c r="F33" i="245" s="1"/>
  <c r="D36" i="245" l="1"/>
  <c r="D34" i="245" l="1"/>
  <c r="D35" i="245" s="1"/>
  <c r="D37" i="245" l="1"/>
  <c r="F37" i="245" s="1"/>
</calcChain>
</file>

<file path=xl/sharedStrings.xml><?xml version="1.0" encoding="utf-8"?>
<sst xmlns="http://schemas.openxmlformats.org/spreadsheetml/2006/main" count="328" uniqueCount="179">
  <si>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</si>
  <si>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</si>
  <si>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</si>
  <si>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</si>
  <si>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</si>
  <si>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</si>
  <si>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</si>
  <si>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</si>
  <si>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</si>
  <si>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port congestion</t>
  </si>
  <si>
    <t>omit XMN</t>
  </si>
  <si>
    <t xml:space="preserve">  </t>
  </si>
  <si>
    <t>OMIT SHK</t>
  </si>
  <si>
    <t xml:space="preserve"> </t>
  </si>
  <si>
    <t>P/I SVP2 line at SHK</t>
  </si>
  <si>
    <t>port congestion</t>
    <phoneticPr fontId="40" type="noConversion"/>
  </si>
  <si>
    <t>P/I HHX1 line at SHA</t>
    <phoneticPr fontId="40" type="noConversion"/>
  </si>
  <si>
    <t>omit TAO</t>
    <phoneticPr fontId="40" type="noConversion"/>
  </si>
  <si>
    <t>add call XMN</t>
    <phoneticPr fontId="40" type="noConversion"/>
  </si>
  <si>
    <t>omit XMN</t>
    <phoneticPr fontId="40" type="noConversion"/>
  </si>
  <si>
    <t>NSA/2543S</t>
    <phoneticPr fontId="40" type="noConversion"/>
  </si>
  <si>
    <t>SHK/2543S</t>
    <phoneticPr fontId="40" type="noConversion"/>
  </si>
  <si>
    <t>XMN/2543S</t>
  </si>
  <si>
    <t>MNN/2543N</t>
    <phoneticPr fontId="40" type="noConversion"/>
  </si>
  <si>
    <t>XMN/2545S</t>
    <phoneticPr fontId="40" type="noConversion"/>
  </si>
  <si>
    <t>omit NSA</t>
    <phoneticPr fontId="40" type="noConversion"/>
  </si>
  <si>
    <t>XMN/2544S</t>
    <phoneticPr fontId="40" type="noConversion"/>
  </si>
  <si>
    <t>SHK/2544S</t>
    <phoneticPr fontId="40" type="noConversion"/>
  </si>
  <si>
    <t>P/I SVP line at SHK/port congestion</t>
    <phoneticPr fontId="40" type="noConversion"/>
  </si>
  <si>
    <t>ETA</t>
    <phoneticPr fontId="40" type="noConversion"/>
  </si>
  <si>
    <t>NGB/61S</t>
    <phoneticPr fontId="40" type="noConversion"/>
  </si>
  <si>
    <t>SHA/61S</t>
    <phoneticPr fontId="40" type="noConversion"/>
  </si>
  <si>
    <t>TAO/61S</t>
    <phoneticPr fontId="40" type="noConversion"/>
  </si>
  <si>
    <t>MNN/61N</t>
    <phoneticPr fontId="40" type="noConversion"/>
  </si>
  <si>
    <t>NSA/2544S</t>
    <phoneticPr fontId="40" type="noConversion"/>
  </si>
  <si>
    <t>MNS/2527N</t>
    <phoneticPr fontId="40" type="noConversion"/>
  </si>
  <si>
    <t>MMN/2544N</t>
    <phoneticPr fontId="40" type="noConversion"/>
  </si>
  <si>
    <t>P/I NPX2 line at TAO/port congestion</t>
    <phoneticPr fontId="40" type="noConversion"/>
  </si>
  <si>
    <t>SHK/2546S</t>
    <phoneticPr fontId="40" type="noConversion"/>
  </si>
  <si>
    <t>NSA/2546S</t>
    <phoneticPr fontId="40" type="noConversion"/>
  </si>
  <si>
    <t>XMN/2546S</t>
    <phoneticPr fontId="40" type="noConversion"/>
  </si>
  <si>
    <t>RIZHAO/2527S</t>
    <phoneticPr fontId="40" type="noConversion"/>
  </si>
  <si>
    <t>SHA/2527S</t>
    <phoneticPr fontId="40" type="noConversion"/>
  </si>
  <si>
    <t>port congestion/delay arrive due to typhoon</t>
    <phoneticPr fontId="40" type="noConversion"/>
  </si>
  <si>
    <t>P/I NPX line at TAO/port congestion</t>
    <phoneticPr fontId="40" type="noConversion"/>
  </si>
  <si>
    <t>SHK/2547S</t>
    <phoneticPr fontId="40" type="noConversion"/>
  </si>
  <si>
    <t>NSA/2547S</t>
    <phoneticPr fontId="40" type="noConversion"/>
  </si>
  <si>
    <t>TAO/2527S</t>
  </si>
  <si>
    <t>XMN/2547S</t>
    <phoneticPr fontId="40" type="noConversion"/>
  </si>
  <si>
    <t>SHK/2545S</t>
    <phoneticPr fontId="40" type="noConversion"/>
  </si>
  <si>
    <t>SHK/2548S</t>
    <phoneticPr fontId="40" type="noConversion"/>
  </si>
  <si>
    <t>NSA/2548S</t>
    <phoneticPr fontId="40" type="noConversion"/>
  </si>
  <si>
    <t xml:space="preserve">MNS/2547N </t>
    <phoneticPr fontId="40" type="noConversion"/>
  </si>
  <si>
    <t>XMN/2548S</t>
    <phoneticPr fontId="40" type="noConversion"/>
  </si>
  <si>
    <t>SHK/2549S</t>
    <phoneticPr fontId="40" type="noConversion"/>
  </si>
  <si>
    <t>TAO/62S</t>
    <phoneticPr fontId="40" type="noConversion"/>
  </si>
  <si>
    <t>NSA/2545S</t>
    <phoneticPr fontId="40" type="noConversion"/>
  </si>
  <si>
    <t>omit SHK</t>
    <phoneticPr fontId="40" type="noConversion"/>
  </si>
  <si>
    <t>NSA/2549S</t>
    <phoneticPr fontId="40" type="noConversion"/>
  </si>
  <si>
    <t>XMN/2549S</t>
    <phoneticPr fontId="40" type="noConversion"/>
  </si>
  <si>
    <t>MMN/2545N</t>
    <phoneticPr fontId="40" type="noConversion"/>
  </si>
  <si>
    <t>will bunker first at HKG anchorage after departure NSA</t>
    <phoneticPr fontId="40" type="noConversion"/>
  </si>
  <si>
    <r>
      <t xml:space="preserve">NPX2 </t>
    </r>
    <r>
      <rPr>
        <sz val="10"/>
        <rFont val="Verdana"/>
        <family val="2"/>
      </rPr>
      <t xml:space="preserve"> MV."CA OSAKA" V 2527S/N</t>
    </r>
    <phoneticPr fontId="40" type="noConversion"/>
  </si>
  <si>
    <t>P/I NPX line at NGB/port congestion</t>
    <phoneticPr fontId="40" type="noConversion"/>
  </si>
  <si>
    <t>SHA/62S</t>
    <phoneticPr fontId="40" type="noConversion"/>
  </si>
  <si>
    <t>NGB/62S</t>
    <phoneticPr fontId="40" type="noConversion"/>
  </si>
  <si>
    <t>MMN/2546N</t>
    <phoneticPr fontId="40" type="noConversion"/>
  </si>
  <si>
    <t xml:space="preserve">MNS/2548N </t>
    <phoneticPr fontId="40" type="noConversion"/>
  </si>
  <si>
    <t>MNN/62N</t>
    <phoneticPr fontId="40" type="noConversion"/>
  </si>
  <si>
    <t>port congestion/delay arrive due to bad weather</t>
    <phoneticPr fontId="40" type="noConversion"/>
  </si>
  <si>
    <t>OMIT RZH</t>
    <phoneticPr fontId="40" type="noConversion"/>
  </si>
  <si>
    <t>TAO/63S</t>
    <phoneticPr fontId="40" type="noConversion"/>
  </si>
  <si>
    <t>port congestion/berth delay due to previous vessel departure delay</t>
    <phoneticPr fontId="40" type="noConversion"/>
  </si>
  <si>
    <t>XMN/2528W</t>
    <phoneticPr fontId="40" type="noConversion"/>
  </si>
  <si>
    <t>SHK/2528W</t>
    <phoneticPr fontId="40" type="noConversion"/>
  </si>
  <si>
    <t>NSA/2528W</t>
    <phoneticPr fontId="40" type="noConversion"/>
  </si>
  <si>
    <r>
      <t xml:space="preserve">BHX </t>
    </r>
    <r>
      <rPr>
        <sz val="10"/>
        <rFont val="Verdana"/>
        <family val="2"/>
      </rPr>
      <t xml:space="preserve"> MV."CA OSAKA" V 2528W/E</t>
    </r>
    <phoneticPr fontId="40" type="noConversion"/>
  </si>
  <si>
    <t>SGN/2528E</t>
    <phoneticPr fontId="40" type="noConversion"/>
  </si>
  <si>
    <t>MMN/2547N</t>
    <phoneticPr fontId="40" type="noConversion"/>
  </si>
  <si>
    <t>will bunker first at BAOSHAN NORTH ANCHORAGE after departure SHA</t>
    <phoneticPr fontId="40" type="noConversion"/>
  </si>
  <si>
    <t>port congestion/will bunker first at HKG anchorage after departure NSA</t>
    <phoneticPr fontId="40" type="noConversion"/>
  </si>
  <si>
    <t>TAO/2550S</t>
  </si>
  <si>
    <t>SHA/2550S</t>
  </si>
  <si>
    <t>NGB/2550S</t>
  </si>
  <si>
    <t>MNN/2550N</t>
    <phoneticPr fontId="40" type="noConversion"/>
  </si>
  <si>
    <t>TAO/2552S</t>
    <phoneticPr fontId="40" type="noConversion"/>
  </si>
  <si>
    <t>RIZHAO/2552S</t>
    <phoneticPr fontId="40" type="noConversion"/>
  </si>
  <si>
    <t>SHA/2552S</t>
    <phoneticPr fontId="40" type="noConversion"/>
  </si>
  <si>
    <t>MNS/2552N</t>
    <phoneticPr fontId="40" type="noConversion"/>
  </si>
  <si>
    <t>HKG/2528W</t>
    <phoneticPr fontId="40" type="noConversion"/>
  </si>
  <si>
    <t>add call HKG</t>
    <phoneticPr fontId="40" type="noConversion"/>
  </si>
  <si>
    <t>DAD/2528E</t>
    <phoneticPr fontId="40" type="noConversion"/>
  </si>
  <si>
    <t>XMN/2552S</t>
    <phoneticPr fontId="40" type="noConversion"/>
  </si>
  <si>
    <t>SHA/63S</t>
    <phoneticPr fontId="40" type="noConversion"/>
  </si>
  <si>
    <t>NGB/63S</t>
    <phoneticPr fontId="40" type="noConversion"/>
  </si>
  <si>
    <t>TAO/2601S</t>
    <phoneticPr fontId="40" type="noConversion"/>
  </si>
  <si>
    <t>will bunker first at HKG anchorage after departure SHK/berth delay due to previous vessel departure late</t>
    <phoneticPr fontId="40" type="noConversion"/>
  </si>
  <si>
    <t>port congestion/port closed from 1900/24th to 1900/25th</t>
    <phoneticPr fontId="40" type="noConversion"/>
  </si>
  <si>
    <t>MNS/2549S</t>
    <phoneticPr fontId="40" type="noConversion"/>
  </si>
  <si>
    <t>SHK/2601S</t>
    <phoneticPr fontId="40" type="noConversion"/>
  </si>
  <si>
    <t>MNN/63N</t>
    <phoneticPr fontId="40" type="noConversion"/>
  </si>
  <si>
    <t>NSA/2601S</t>
    <phoneticPr fontId="40" type="noConversion"/>
  </si>
  <si>
    <t>XMN/2601S</t>
    <phoneticPr fontId="40" type="noConversion"/>
  </si>
  <si>
    <t>SHA/2601S</t>
    <phoneticPr fontId="40" type="noConversion"/>
  </si>
  <si>
    <t>TAO/2551S</t>
    <phoneticPr fontId="40" type="noConversion"/>
  </si>
  <si>
    <t>SHA/2551S</t>
    <phoneticPr fontId="40" type="noConversion"/>
  </si>
  <si>
    <t>TAO/64S</t>
    <phoneticPr fontId="40" type="noConversion"/>
  </si>
  <si>
    <t>P/I BHX line at XMN/delay arrival due to bad weather/port congestion</t>
    <phoneticPr fontId="40" type="noConversion"/>
  </si>
  <si>
    <t>SVP2 MV."LI DA WANG" V 2548S/N</t>
    <phoneticPr fontId="40" type="noConversion"/>
  </si>
  <si>
    <t>QZH/2551S</t>
    <phoneticPr fontId="40" type="noConversion"/>
  </si>
  <si>
    <t>add call QZH/P/I SVP2 line at QZH</t>
    <phoneticPr fontId="40" type="noConversion"/>
  </si>
  <si>
    <t>NSA/2551S</t>
    <phoneticPr fontId="40" type="noConversion"/>
  </si>
  <si>
    <t>SHK/2551S</t>
    <phoneticPr fontId="40" type="noConversion"/>
  </si>
  <si>
    <t>XMN/2551S</t>
    <phoneticPr fontId="40" type="noConversion"/>
  </si>
  <si>
    <t>RIZHAO/2601S</t>
    <phoneticPr fontId="40" type="noConversion"/>
  </si>
  <si>
    <t>MMN/2548N</t>
    <phoneticPr fontId="40" type="noConversion"/>
  </si>
  <si>
    <t>port closed from 1900/24th to 1900/25th/port congestion/delay departure due to the delay of operation</t>
    <phoneticPr fontId="40" type="noConversion"/>
  </si>
  <si>
    <t>NGB/2551S</t>
    <phoneticPr fontId="40" type="noConversion"/>
  </si>
  <si>
    <r>
      <t xml:space="preserve">SVP2 </t>
    </r>
    <r>
      <rPr>
        <sz val="10"/>
        <rFont val="Verdana"/>
        <family val="2"/>
      </rPr>
      <t xml:space="preserve"> MV."CA OSAKA" V 2601S/N</t>
    </r>
    <phoneticPr fontId="40" type="noConversion"/>
  </si>
  <si>
    <t>MNS/2601N</t>
    <phoneticPr fontId="40" type="noConversion"/>
  </si>
  <si>
    <t>add call DAD/port congestion</t>
    <phoneticPr fontId="40" type="noConversion"/>
  </si>
  <si>
    <t>XMN/2601S</t>
  </si>
  <si>
    <t>port congestion/will bunker first at XMN after departure NGB</t>
    <phoneticPr fontId="40" type="noConversion"/>
  </si>
  <si>
    <t>MNS/2551N</t>
    <phoneticPr fontId="40" type="noConversion"/>
  </si>
  <si>
    <t>MNS/2601N</t>
  </si>
  <si>
    <t>SHK/2601S</t>
  </si>
  <si>
    <t>call SP-ITC/port congestion</t>
    <phoneticPr fontId="40" type="noConversion"/>
  </si>
  <si>
    <t>port congestion/will anchor from 3rd 1230lt to 3rd 2100lt due to bad weather</t>
    <phoneticPr fontId="40" type="noConversion"/>
  </si>
  <si>
    <t>MNN/2551N</t>
    <phoneticPr fontId="40" type="noConversion"/>
  </si>
  <si>
    <t>port congestion/will bunker first at HKG after departure NSA</t>
    <phoneticPr fontId="40" type="noConversion"/>
  </si>
  <si>
    <t>OMIT SHK</t>
    <phoneticPr fontId="40" type="noConversion"/>
  </si>
  <si>
    <t>SHA/64S</t>
    <phoneticPr fontId="40" type="noConversion"/>
  </si>
  <si>
    <t>P/I SVP2 line at NSA/delay arrival due to big wind and waves</t>
    <phoneticPr fontId="40" type="noConversion"/>
  </si>
  <si>
    <t>NGB/64S</t>
    <phoneticPr fontId="40" type="noConversion"/>
  </si>
  <si>
    <t>TAO/2603S</t>
    <phoneticPr fontId="40" type="noConversion"/>
  </si>
  <si>
    <t>SHA/2603S</t>
    <phoneticPr fontId="40" type="noConversion"/>
  </si>
  <si>
    <t>XMN/2603S</t>
    <phoneticPr fontId="40" type="noConversion"/>
  </si>
  <si>
    <t>SHA/2602W</t>
    <phoneticPr fontId="40" type="noConversion"/>
  </si>
  <si>
    <t>MNS/2603N</t>
    <phoneticPr fontId="40" type="noConversion"/>
  </si>
  <si>
    <t>MNN/64N</t>
    <phoneticPr fontId="40" type="noConversion"/>
  </si>
  <si>
    <t>P/O SVP2 line at MNS/port congestion</t>
    <phoneticPr fontId="40" type="noConversion"/>
  </si>
  <si>
    <t>SHK/2602S</t>
    <phoneticPr fontId="40" type="noConversion"/>
  </si>
  <si>
    <t>NGB/2602W</t>
    <phoneticPr fontId="40" type="noConversion"/>
  </si>
  <si>
    <t>NPX MV."BIG BREEZY" V 2551S/N</t>
    <phoneticPr fontId="40" type="noConversion"/>
  </si>
  <si>
    <t>NSA/2602S</t>
    <phoneticPr fontId="40" type="noConversion"/>
  </si>
  <si>
    <t>XMN/2602S</t>
    <phoneticPr fontId="40" type="noConversion"/>
  </si>
  <si>
    <t>delay arrive due to bad weather/port congestion</t>
    <phoneticPr fontId="40" type="noConversion"/>
  </si>
  <si>
    <t>TAO/65S</t>
    <phoneticPr fontId="40" type="noConversion"/>
  </si>
  <si>
    <t>NGB/2601S</t>
    <phoneticPr fontId="40" type="noConversion"/>
  </si>
  <si>
    <t>MMN/2549N</t>
    <phoneticPr fontId="40" type="noConversion"/>
  </si>
  <si>
    <r>
      <t xml:space="preserve">SVP2 </t>
    </r>
    <r>
      <rPr>
        <sz val="10"/>
        <rFont val="Verdana"/>
        <family val="2"/>
      </rPr>
      <t xml:space="preserve"> MV."HOPE C" V 2601S/N</t>
    </r>
    <phoneticPr fontId="40" type="noConversion"/>
  </si>
  <si>
    <t>MNS/2602N</t>
    <phoneticPr fontId="40" type="noConversion"/>
  </si>
  <si>
    <t>TAO/2605S</t>
    <phoneticPr fontId="40" type="noConversion"/>
  </si>
  <si>
    <t>port closed from 16th 0257lt to 16th 1400lt due to poor visibility/berth delay due to poor visibility</t>
    <phoneticPr fontId="40" type="noConversion"/>
  </si>
  <si>
    <t>pilot suspend from 1755lt to 2130lt/16th due to big wind/inbound&amp;outbound limited from 16th 0800LT to 17th 1230lt due to poor visibility/port congestion</t>
    <phoneticPr fontId="40" type="noConversion"/>
  </si>
  <si>
    <t>port congestion/delay arrival due to bad weather</t>
    <phoneticPr fontId="40" type="noConversion"/>
  </si>
  <si>
    <t>SHK/2603S</t>
    <phoneticPr fontId="40" type="noConversion"/>
  </si>
  <si>
    <t>MNN/2601N</t>
    <phoneticPr fontId="40" type="noConversion"/>
  </si>
  <si>
    <t>SHA/65S</t>
    <phoneticPr fontId="40" type="noConversion"/>
  </si>
  <si>
    <t>delay arrival due to bad weather</t>
    <phoneticPr fontId="40" type="noConversion"/>
  </si>
  <si>
    <t>NGB/65S</t>
    <phoneticPr fontId="40" type="noConversion"/>
  </si>
  <si>
    <t>TAO/2602S</t>
    <phoneticPr fontId="40" type="noConversion"/>
  </si>
  <si>
    <t>SHA/2605S</t>
    <phoneticPr fontId="40" type="noConversion"/>
  </si>
  <si>
    <r>
      <t xml:space="preserve">NPX2 </t>
    </r>
    <r>
      <rPr>
        <sz val="10"/>
        <rFont val="Verdana"/>
        <family val="2"/>
      </rPr>
      <t xml:space="preserve"> MV."XIAN FENG JU HE" V 2601S/N</t>
    </r>
    <phoneticPr fontId="40" type="noConversion"/>
  </si>
  <si>
    <r>
      <t xml:space="preserve">NPX2 </t>
    </r>
    <r>
      <rPr>
        <sz val="10"/>
        <rFont val="Verdana"/>
        <family val="2"/>
      </rPr>
      <t xml:space="preserve"> MV."UGL SHENZHEN" V 2603S/N</t>
    </r>
    <phoneticPr fontId="40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</si>
  <si>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64S/N</t>
    </r>
    <phoneticPr fontId="40" type="noConversion"/>
  </si>
  <si>
    <t>SVP MV."HONG YONG LAN TIAN" V 2549S/N</t>
    <phoneticPr fontId="40" type="noConversion"/>
  </si>
  <si>
    <t>NSA/2603S</t>
    <phoneticPr fontId="40" type="noConversion"/>
  </si>
  <si>
    <t>MNN/65N</t>
    <phoneticPr fontId="40" type="noConversion"/>
  </si>
  <si>
    <t>XMN/2605S</t>
    <phoneticPr fontId="40" type="noConversion"/>
  </si>
  <si>
    <t>call QQCTU terminal/port congestion/Ships with a freeboard of less than 5 meters are limited pilot service from 25th 1230LT to 26th 0851LT due to large swell</t>
    <phoneticPr fontId="40" type="noConversion"/>
  </si>
  <si>
    <t>TAO/66S</t>
    <phoneticPr fontId="40" type="noConversion"/>
  </si>
  <si>
    <t>NGB/2604W</t>
    <phoneticPr fontId="40" type="noConversion"/>
  </si>
  <si>
    <t>P/I HHX2 line at NGB</t>
    <phoneticPr fontId="40" type="noConversion"/>
  </si>
  <si>
    <t>MMN/2603N</t>
    <phoneticPr fontId="40" type="noConversion"/>
  </si>
  <si>
    <t>RIZHAO/2602S</t>
    <phoneticPr fontId="40" type="noConversion"/>
  </si>
  <si>
    <t>MNS/2605N</t>
    <phoneticPr fontId="40" type="noConversion"/>
  </si>
  <si>
    <t>port congestion/delay departure due to oil spill cleanup</t>
    <phoneticPr fontId="40" type="noConversion"/>
  </si>
  <si>
    <t>SHA/2602S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</si>
</sst>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theme="1"/>
      <name val="Verdana"/>
      <family val="2"/>
    </font>
    <font>
      <sz val="10"/>
      <color indexed="10"/>
      <name val="Verdana"/>
      <family val="2"/>
    </font>
    <font>
      <sz val="10"/>
      <color rgb="FFFF0000"/>
      <name val="Verdana"/>
      <family val="2"/>
    </font>
    <font>
      <sz val="10"/>
      <color rgb="FF92D05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9" tint="-0.249977111117893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15" fillId="8" borderId="0" applyNumberFormat="0" applyBorder="0" applyAlignment="0" applyProtection="0">
      <alignment vertical="center"/>
    </xf>
    <xf numFmtId="176" fontId="15" fillId="9" borderId="0" applyNumberFormat="0" applyBorder="0" applyAlignment="0" applyProtection="0">
      <alignment vertical="center"/>
    </xf>
    <xf numFmtId="176" fontId="15" fillId="10" borderId="0" applyNumberFormat="0" applyBorder="0" applyAlignment="0" applyProtection="0">
      <alignment vertical="center"/>
    </xf>
    <xf numFmtId="176" fontId="15" fillId="11" borderId="0" applyNumberFormat="0" applyBorder="0" applyAlignment="0" applyProtection="0">
      <alignment vertical="center"/>
    </xf>
    <xf numFmtId="176" fontId="15" fillId="12" borderId="0" applyNumberFormat="0" applyBorder="0" applyAlignment="0" applyProtection="0">
      <alignment vertical="center"/>
    </xf>
    <xf numFmtId="176" fontId="15" fillId="13" borderId="0" applyNumberFormat="0" applyBorder="0" applyAlignment="0" applyProtection="0">
      <alignment vertical="center"/>
    </xf>
    <xf numFmtId="176" fontId="15" fillId="14" borderId="0" applyNumberFormat="0" applyBorder="0" applyAlignment="0" applyProtection="0">
      <alignment vertical="center"/>
    </xf>
    <xf numFmtId="176" fontId="15" fillId="15" borderId="0" applyNumberFormat="0" applyBorder="0" applyAlignment="0" applyProtection="0">
      <alignment vertical="center"/>
    </xf>
    <xf numFmtId="176" fontId="15" fillId="16" borderId="0" applyNumberFormat="0" applyBorder="0" applyAlignment="0" applyProtection="0">
      <alignment vertical="center"/>
    </xf>
    <xf numFmtId="176" fontId="15" fillId="17" borderId="0" applyNumberFormat="0" applyBorder="0" applyAlignment="0" applyProtection="0">
      <alignment vertical="center"/>
    </xf>
    <xf numFmtId="176" fontId="16" fillId="18" borderId="0" applyNumberFormat="0" applyBorder="0" applyAlignment="0" applyProtection="0">
      <alignment vertical="center"/>
    </xf>
    <xf numFmtId="176" fontId="16" fillId="15" borderId="0" applyNumberFormat="0" applyBorder="0" applyAlignment="0" applyProtection="0">
      <alignment vertical="center"/>
    </xf>
    <xf numFmtId="176" fontId="16" fillId="16" borderId="0" applyNumberFormat="0" applyBorder="0" applyAlignment="0" applyProtection="0">
      <alignment vertical="center"/>
    </xf>
    <xf numFmtId="176" fontId="16" fillId="19" borderId="0" applyNumberFormat="0" applyBorder="0" applyAlignment="0" applyProtection="0">
      <alignment vertical="center"/>
    </xf>
    <xf numFmtId="176" fontId="16" fillId="20" borderId="0" applyNumberFormat="0" applyBorder="0" applyAlignment="0" applyProtection="0">
      <alignment vertical="center"/>
    </xf>
    <xf numFmtId="176" fontId="16" fillId="21" borderId="0" applyNumberFormat="0" applyBorder="0" applyAlignment="0" applyProtection="0">
      <alignment vertical="center"/>
    </xf>
    <xf numFmtId="176" fontId="17" fillId="0" borderId="0"/>
    <xf numFmtId="176" fontId="18" fillId="0" borderId="6" applyNumberFormat="0" applyFill="0" applyAlignment="0" applyProtection="0">
      <alignment vertical="center"/>
    </xf>
    <xf numFmtId="176" fontId="19" fillId="0" borderId="7" applyNumberFormat="0" applyFill="0" applyAlignment="0" applyProtection="0">
      <alignment vertical="center"/>
    </xf>
    <xf numFmtId="176" fontId="20" fillId="0" borderId="8" applyNumberFormat="0" applyFill="0" applyAlignment="0" applyProtection="0">
      <alignment vertical="center"/>
    </xf>
    <xf numFmtId="176" fontId="20" fillId="0" borderId="0" applyNumberFormat="0" applyFill="0" applyBorder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9" borderId="0" applyNumberFormat="0" applyBorder="0" applyAlignment="0" applyProtection="0">
      <alignment vertical="center"/>
    </xf>
    <xf numFmtId="176" fontId="39" fillId="0" borderId="0">
      <alignment vertical="center"/>
    </xf>
    <xf numFmtId="176" fontId="39" fillId="0" borderId="0"/>
    <xf numFmtId="176" fontId="14" fillId="0" borderId="0">
      <alignment vertical="center"/>
    </xf>
    <xf numFmtId="176" fontId="23" fillId="0" borderId="0" applyNumberFormat="0" applyFill="0" applyBorder="0" applyAlignment="0" applyProtection="0">
      <alignment vertical="top"/>
      <protection locked="0"/>
    </xf>
    <xf numFmtId="176" fontId="24" fillId="10" borderId="0" applyNumberFormat="0" applyBorder="0" applyAlignment="0" applyProtection="0">
      <alignment vertical="center"/>
    </xf>
    <xf numFmtId="176" fontId="25" fillId="0" borderId="9" applyNumberFormat="0" applyFill="0" applyAlignment="0" applyProtection="0">
      <alignment vertical="center"/>
    </xf>
    <xf numFmtId="176" fontId="26" fillId="3" borderId="10" applyNumberFormat="0" applyAlignment="0" applyProtection="0">
      <alignment vertical="center"/>
    </xf>
    <xf numFmtId="176" fontId="27" fillId="22" borderId="11" applyNumberFormat="0" applyAlignment="0" applyProtection="0">
      <alignment vertical="center"/>
    </xf>
    <xf numFmtId="176" fontId="28" fillId="0" borderId="0" applyNumberFormat="0" applyFill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30" fillId="0" borderId="12" applyNumberFormat="0" applyFill="0" applyAlignment="0" applyProtection="0">
      <alignment vertical="center"/>
    </xf>
    <xf numFmtId="176" fontId="16" fillId="23" borderId="0" applyNumberFormat="0" applyBorder="0" applyAlignment="0" applyProtection="0">
      <alignment vertical="center"/>
    </xf>
    <xf numFmtId="176" fontId="16" fillId="24" borderId="0" applyNumberFormat="0" applyBorder="0" applyAlignment="0" applyProtection="0">
      <alignment vertical="center"/>
    </xf>
    <xf numFmtId="176" fontId="16" fillId="25" borderId="0" applyNumberFormat="0" applyBorder="0" applyAlignment="0" applyProtection="0">
      <alignment vertical="center"/>
    </xf>
    <xf numFmtId="176" fontId="16" fillId="26" borderId="0" applyNumberFormat="0" applyBorder="0" applyAlignment="0" applyProtection="0">
      <alignment vertical="center"/>
    </xf>
    <xf numFmtId="176" fontId="31" fillId="27" borderId="0" applyNumberFormat="0" applyBorder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13" borderId="10" applyNumberFormat="0" applyAlignment="0" applyProtection="0">
      <alignment vertical="center"/>
    </xf>
    <xf numFmtId="176" fontId="34" fillId="0" borderId="0"/>
    <xf numFmtId="176" fontId="35" fillId="0" borderId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35" fillId="0" borderId="0"/>
    <xf numFmtId="176" fontId="39" fillId="28" borderId="14" applyNumberFormat="0" applyFont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</cellStyleXfs>
  <cellXfs count="84">
    <xf numFmtId="176" fontId="0" fillId="0" borderId="0" xfId="0"/>
    <xf numFmtId="176" fontId="1" fillId="0" borderId="0" xfId="0" applyFont="1" applyAlignment="1">
      <alignment wrapText="1"/>
    </xf>
    <xf numFmtId="176" fontId="8" fillId="3" borderId="4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1" fillId="0" borderId="4" xfId="0" applyFont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176" fontId="11" fillId="0" borderId="4" xfId="25" applyFont="1" applyBorder="1" applyAlignment="1">
      <alignment horizontal="center" wrapText="1"/>
    </xf>
    <xf numFmtId="176" fontId="1" fillId="5" borderId="4" xfId="0" applyFont="1" applyFill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14" fontId="12" fillId="6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0" fillId="0" borderId="4" xfId="0" applyBorder="1"/>
    <xf numFmtId="20" fontId="1" fillId="4" borderId="4" xfId="25" applyNumberFormat="1" applyFont="1" applyFill="1" applyBorder="1" applyAlignment="1">
      <alignment horizontal="center" wrapText="1"/>
    </xf>
    <xf numFmtId="176" fontId="10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7" fontId="1" fillId="5" borderId="4" xfId="25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4" fontId="1" fillId="0" borderId="4" xfId="25" applyNumberFormat="1" applyFont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4" fontId="1" fillId="0" borderId="3" xfId="25" applyNumberFormat="1" applyFont="1" applyBorder="1" applyAlignment="1">
      <alignment horizontal="center" wrapText="1"/>
    </xf>
    <xf numFmtId="20" fontId="13" fillId="5" borderId="4" xfId="25" applyNumberFormat="1" applyFont="1" applyFill="1" applyBorder="1" applyAlignment="1">
      <alignment horizontal="center" wrapText="1"/>
    </xf>
    <xf numFmtId="176" fontId="39" fillId="0" borderId="0" xfId="25"/>
    <xf numFmtId="176" fontId="39" fillId="0" borderId="4" xfId="25" applyBorder="1"/>
    <xf numFmtId="176" fontId="39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9" fillId="3" borderId="4" xfId="25" applyFont="1" applyFill="1" applyBorder="1" applyAlignment="1">
      <alignment wrapText="1"/>
    </xf>
    <xf numFmtId="176" fontId="1" fillId="5" borderId="4" xfId="25" applyFont="1" applyFill="1" applyBorder="1" applyAlignment="1">
      <alignment wrapText="1"/>
    </xf>
    <xf numFmtId="14" fontId="12" fillId="6" borderId="4" xfId="25" applyNumberFormat="1" applyFont="1" applyFill="1" applyBorder="1" applyAlignment="1">
      <alignment horizontal="center" wrapText="1"/>
    </xf>
    <xf numFmtId="176" fontId="10" fillId="5" borderId="4" xfId="25" applyFont="1" applyFill="1" applyBorder="1" applyAlignment="1">
      <alignment wrapText="1"/>
    </xf>
    <xf numFmtId="177" fontId="1" fillId="4" borderId="4" xfId="25" applyNumberFormat="1" applyFont="1" applyFill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39" fillId="0" borderId="5" xfId="25" applyBorder="1"/>
    <xf numFmtId="14" fontId="1" fillId="5" borderId="4" xfId="25" applyNumberFormat="1" applyFont="1" applyFill="1" applyBorder="1" applyAlignment="1">
      <alignment horizontal="center" wrapText="1"/>
    </xf>
    <xf numFmtId="176" fontId="39" fillId="0" borderId="0" xfId="25" applyAlignment="1">
      <alignment horizontal="center"/>
    </xf>
    <xf numFmtId="14" fontId="1" fillId="6" borderId="5" xfId="25" applyNumberFormat="1" applyFont="1" applyFill="1" applyBorder="1" applyAlignment="1">
      <alignment horizontal="center" wrapText="1"/>
    </xf>
    <xf numFmtId="176" fontId="12" fillId="0" borderId="4" xfId="0" applyFont="1" applyBorder="1" applyAlignment="1">
      <alignment horizontal="center" wrapText="1"/>
    </xf>
    <xf numFmtId="9" fontId="10" fillId="0" borderId="4" xfId="48" applyFont="1" applyBorder="1" applyAlignment="1">
      <alignment wrapText="1"/>
    </xf>
    <xf numFmtId="177" fontId="1" fillId="5" borderId="4" xfId="0" applyNumberFormat="1" applyFont="1" applyFill="1" applyBorder="1" applyAlignment="1">
      <alignment horizontal="center" wrapText="1"/>
    </xf>
    <xf numFmtId="9" fontId="1" fillId="0" borderId="4" xfId="48" applyFont="1" applyBorder="1" applyAlignment="1">
      <alignment wrapText="1"/>
    </xf>
    <xf numFmtId="9" fontId="1" fillId="5" borderId="4" xfId="48" applyFont="1" applyFill="1" applyBorder="1" applyAlignment="1">
      <alignment wrapText="1"/>
    </xf>
    <xf numFmtId="14" fontId="42" fillId="5" borderId="4" xfId="25" applyNumberFormat="1" applyFont="1" applyFill="1" applyBorder="1" applyAlignment="1">
      <alignment horizontal="center" wrapText="1"/>
    </xf>
    <xf numFmtId="177" fontId="42" fillId="5" borderId="4" xfId="0" applyNumberFormat="1" applyFont="1" applyFill="1" applyBorder="1" applyAlignment="1">
      <alignment horizontal="center" wrapText="1"/>
    </xf>
    <xf numFmtId="14" fontId="42" fillId="5" borderId="4" xfId="0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9" fontId="1" fillId="0" borderId="4" xfId="49" applyFont="1" applyBorder="1" applyAlignment="1">
      <alignment wrapText="1"/>
    </xf>
    <xf numFmtId="9" fontId="1" fillId="5" borderId="4" xfId="49" applyFont="1" applyFill="1" applyBorder="1" applyAlignment="1">
      <alignment wrapText="1"/>
    </xf>
    <xf numFmtId="14" fontId="1" fillId="6" borderId="4" xfId="25" applyNumberFormat="1" applyFont="1" applyFill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4" fontId="1" fillId="0" borderId="2" xfId="25" applyNumberFormat="1" applyFont="1" applyBorder="1" applyAlignment="1">
      <alignment horizontal="center"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4" borderId="3" xfId="25" applyNumberFormat="1" applyFont="1" applyFill="1" applyBorder="1" applyAlignment="1">
      <alignment horizontal="center" wrapText="1"/>
    </xf>
    <xf numFmtId="9" fontId="10" fillId="5" borderId="4" xfId="48" applyFont="1" applyFill="1" applyBorder="1" applyAlignment="1">
      <alignment wrapText="1"/>
    </xf>
    <xf numFmtId="176" fontId="8" fillId="3" borderId="2" xfId="25" applyFont="1" applyFill="1" applyBorder="1" applyAlignment="1">
      <alignment wrapText="1"/>
    </xf>
    <xf numFmtId="176" fontId="8" fillId="3" borderId="5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8" fillId="3" borderId="5" xfId="0" applyFont="1" applyFill="1" applyBorder="1" applyAlignment="1">
      <alignment wrapText="1"/>
    </xf>
    <xf numFmtId="176" fontId="6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25" applyFont="1" applyBorder="1" applyAlignment="1">
      <alignment wrapText="1"/>
    </xf>
    <xf numFmtId="176" fontId="1" fillId="0" borderId="3" xfId="25" applyFont="1" applyBorder="1" applyAlignment="1">
      <alignment wrapText="1"/>
    </xf>
    <xf numFmtId="176" fontId="1" fillId="0" borderId="5" xfId="25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25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A58504D6-4E3B-4D60-B86B-9F5EDD6F13D7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86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391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6969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99EB581-B9AE-42FB-ADB4-8ED3E3F1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1175123" cy="92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SheetLayoutView="50" workbookViewId="0">
      <selection activeCell="H16" sqref="H16"/>
    </sheetView>
  </sheetViews>
  <sheetFormatPr defaultColWidth="8.58203125" defaultRowHeight="25.4" customHeight="1"/>
  <cols>
    <col min="1" max="1" width="16.5" style="26" customWidth="1"/>
    <col min="2" max="7" width="11.58203125" style="39" customWidth="1"/>
    <col min="8" max="8" width="66.5" style="28" customWidth="1"/>
    <col min="9" max="9" width="13.08203125" style="26" customWidth="1"/>
    <col min="10" max="16384" width="8.58203125" style="26"/>
  </cols>
  <sheetData>
    <row r="1" spans="1:11" ht="77.900000000000006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1" ht="23.15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1" ht="25.4" customHeight="1">
      <c r="A3" s="65"/>
      <c r="B3" s="65"/>
      <c r="C3" s="65"/>
      <c r="D3" s="65"/>
      <c r="E3" s="65"/>
      <c r="F3" s="65"/>
      <c r="G3" s="65"/>
      <c r="H3" s="29">
        <v>46052</v>
      </c>
      <c r="I3" s="36"/>
    </row>
    <row r="4" spans="1:11" customFormat="1" ht="24" customHeight="1">
      <c r="A4" s="66" t="s">
        <v>143</v>
      </c>
      <c r="B4" s="67"/>
      <c r="C4" s="67"/>
      <c r="D4" s="67"/>
      <c r="E4" s="67"/>
      <c r="F4" s="67"/>
      <c r="G4" s="67"/>
      <c r="H4" s="67"/>
      <c r="I4" s="68"/>
    </row>
    <row r="5" spans="1:11" customFormat="1" ht="24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K5" t="s">
        <v>11</v>
      </c>
    </row>
    <row r="6" spans="1:11" customFormat="1" ht="24" hidden="1" customHeight="1">
      <c r="A6" s="7" t="s">
        <v>81</v>
      </c>
      <c r="B6" s="21">
        <v>46019</v>
      </c>
      <c r="C6" s="22">
        <v>0.95833333333333337</v>
      </c>
      <c r="D6" s="24">
        <v>46020</v>
      </c>
      <c r="E6" s="22">
        <v>0.17083333333333334</v>
      </c>
      <c r="F6" s="24">
        <v>46020</v>
      </c>
      <c r="G6" s="22">
        <v>0.81388888888888888</v>
      </c>
      <c r="H6" s="9" t="s">
        <v>44</v>
      </c>
      <c r="I6" s="20"/>
    </row>
    <row r="7" spans="1:11" customFormat="1" ht="24" hidden="1" customHeight="1">
      <c r="A7" s="4" t="s">
        <v>82</v>
      </c>
      <c r="B7" s="21">
        <v>46021</v>
      </c>
      <c r="C7" s="22">
        <v>0.91666666666666663</v>
      </c>
      <c r="D7" s="24">
        <f>B7+2</f>
        <v>46023</v>
      </c>
      <c r="E7" s="22">
        <v>0.54166666666666663</v>
      </c>
      <c r="F7" s="24">
        <f>D7</f>
        <v>46023</v>
      </c>
      <c r="G7" s="22">
        <v>0.89583333333333337</v>
      </c>
      <c r="H7" s="9" t="s">
        <v>15</v>
      </c>
      <c r="I7" s="20"/>
    </row>
    <row r="8" spans="1:11" customFormat="1" ht="24" hidden="1" customHeight="1">
      <c r="A8" s="4" t="s">
        <v>83</v>
      </c>
      <c r="B8" s="21">
        <f>F7+1</f>
        <v>46024</v>
      </c>
      <c r="C8" s="22">
        <v>0.625</v>
      </c>
      <c r="D8" s="24">
        <f>B8+1</f>
        <v>46025</v>
      </c>
      <c r="E8" s="22">
        <v>0.18333333333333332</v>
      </c>
      <c r="F8" s="24">
        <f>D8</f>
        <v>46025</v>
      </c>
      <c r="G8" s="22">
        <v>0.47916666666666669</v>
      </c>
      <c r="H8" s="9" t="s">
        <v>122</v>
      </c>
      <c r="I8" s="20"/>
    </row>
    <row r="9" spans="1:11" customFormat="1" ht="24" hidden="1" customHeight="1">
      <c r="A9" s="23" t="s">
        <v>84</v>
      </c>
      <c r="B9" s="8">
        <f>F8+4</f>
        <v>46029</v>
      </c>
      <c r="C9" s="22">
        <v>0.99236111111111114</v>
      </c>
      <c r="D9" s="17">
        <v>46030</v>
      </c>
      <c r="E9" s="22">
        <v>0.5708333333333333</v>
      </c>
      <c r="F9" s="8">
        <f>D9+1</f>
        <v>46031</v>
      </c>
      <c r="G9" s="22">
        <v>0.61736111111111114</v>
      </c>
      <c r="H9" s="9"/>
      <c r="I9" s="20"/>
    </row>
    <row r="10" spans="1:11" customFormat="1" ht="24" hidden="1" customHeight="1">
      <c r="A10" s="23" t="s">
        <v>104</v>
      </c>
      <c r="B10" s="8">
        <v>46036</v>
      </c>
      <c r="C10" s="22">
        <v>0.25</v>
      </c>
      <c r="D10" s="17">
        <f>B10</f>
        <v>46036</v>
      </c>
      <c r="E10" s="22">
        <v>0.29166666666666669</v>
      </c>
      <c r="F10" s="8">
        <v>46036</v>
      </c>
      <c r="G10" s="22">
        <v>0.72499999999999998</v>
      </c>
      <c r="H10" s="9" t="s">
        <v>15</v>
      </c>
      <c r="I10" s="20"/>
    </row>
    <row r="11" spans="1:11" customFormat="1" ht="24" hidden="1" customHeight="1">
      <c r="A11" s="23" t="s">
        <v>105</v>
      </c>
      <c r="B11" s="8">
        <f>F10+2</f>
        <v>46038</v>
      </c>
      <c r="C11" s="22">
        <v>0.26250000000000001</v>
      </c>
      <c r="D11" s="17">
        <v>46038</v>
      </c>
      <c r="E11" s="22">
        <v>0.88749999999999996</v>
      </c>
      <c r="F11" s="8">
        <f t="shared" ref="F11:F17" si="0">D11+1</f>
        <v>46039</v>
      </c>
      <c r="G11" s="22">
        <v>0.33333333333333331</v>
      </c>
      <c r="H11" s="9" t="s">
        <v>153</v>
      </c>
      <c r="I11" s="20"/>
    </row>
    <row r="12" spans="1:11" customFormat="1" ht="24" customHeight="1">
      <c r="A12" s="23" t="s">
        <v>117</v>
      </c>
      <c r="B12" s="8">
        <f>F11</f>
        <v>46039</v>
      </c>
      <c r="C12" s="22">
        <v>0.94236111111111109</v>
      </c>
      <c r="D12" s="8">
        <v>46041</v>
      </c>
      <c r="E12" s="22">
        <v>0.05</v>
      </c>
      <c r="F12" s="8">
        <f>D12</f>
        <v>46041</v>
      </c>
      <c r="G12" s="22">
        <v>0.38819444444444445</v>
      </c>
      <c r="H12" s="9" t="s">
        <v>15</v>
      </c>
      <c r="I12" s="20"/>
    </row>
    <row r="13" spans="1:11" customFormat="1" ht="24" customHeight="1">
      <c r="A13" s="23" t="s">
        <v>128</v>
      </c>
      <c r="B13" s="8">
        <f>F12+4</f>
        <v>46045</v>
      </c>
      <c r="C13" s="22">
        <v>6.9444444444444447E-4</v>
      </c>
      <c r="D13" s="8">
        <f>B13+5</f>
        <v>46050</v>
      </c>
      <c r="E13" s="22">
        <v>0.82916666666666672</v>
      </c>
      <c r="F13" s="8">
        <f>D13+2</f>
        <v>46052</v>
      </c>
      <c r="G13" s="22">
        <v>0.23749999999999999</v>
      </c>
      <c r="H13" s="9" t="s">
        <v>15</v>
      </c>
      <c r="I13" s="20"/>
    </row>
    <row r="14" spans="1:11" customFormat="1" ht="24" customHeight="1">
      <c r="A14" s="23" t="s">
        <v>95</v>
      </c>
      <c r="B14" s="8">
        <f>F13+5</f>
        <v>46057</v>
      </c>
      <c r="C14" s="10">
        <v>0</v>
      </c>
      <c r="D14" s="8">
        <f>B14</f>
        <v>46057</v>
      </c>
      <c r="E14" s="10">
        <v>8.3333333333333329E-2</v>
      </c>
      <c r="F14" s="8">
        <f>D14</f>
        <v>46057</v>
      </c>
      <c r="G14" s="22">
        <v>0.58333333333333337</v>
      </c>
      <c r="H14" s="9"/>
      <c r="I14" s="20"/>
    </row>
    <row r="15" spans="1:11" customFormat="1" ht="24" customHeight="1">
      <c r="A15" s="23" t="s">
        <v>103</v>
      </c>
      <c r="B15" s="8">
        <f>F14+1</f>
        <v>46058</v>
      </c>
      <c r="C15" s="10">
        <v>0.83333333333333337</v>
      </c>
      <c r="D15" s="8">
        <f>B15+1</f>
        <v>46059</v>
      </c>
      <c r="E15" s="10">
        <v>8.3333333333333329E-2</v>
      </c>
      <c r="F15" s="8">
        <f>D15</f>
        <v>46059</v>
      </c>
      <c r="G15" s="10">
        <v>0.5</v>
      </c>
      <c r="H15" s="9"/>
      <c r="I15" s="20"/>
    </row>
    <row r="16" spans="1:11" customFormat="1" ht="24" customHeight="1">
      <c r="A16" s="23" t="s">
        <v>148</v>
      </c>
      <c r="B16" s="8">
        <f>F15+1</f>
        <v>46060</v>
      </c>
      <c r="C16" s="10">
        <v>0.16666666666666666</v>
      </c>
      <c r="D16" s="8">
        <f>B16</f>
        <v>46060</v>
      </c>
      <c r="E16" s="10">
        <v>0.25</v>
      </c>
      <c r="F16" s="8">
        <f>D16</f>
        <v>46060</v>
      </c>
      <c r="G16" s="10">
        <v>0.66666666666666663</v>
      </c>
      <c r="H16" s="9"/>
      <c r="I16" s="20"/>
    </row>
    <row r="17" spans="1:9" customFormat="1" ht="24" customHeight="1">
      <c r="A17" s="23" t="s">
        <v>157</v>
      </c>
      <c r="B17" s="8">
        <f>F16+4</f>
        <v>46064</v>
      </c>
      <c r="C17" s="10">
        <v>0.25</v>
      </c>
      <c r="D17" s="8">
        <f>B17</f>
        <v>46064</v>
      </c>
      <c r="E17" s="10">
        <v>0.75</v>
      </c>
      <c r="F17" s="8">
        <f t="shared" si="0"/>
        <v>46065</v>
      </c>
      <c r="G17" s="10">
        <v>0.75</v>
      </c>
      <c r="H17" s="9"/>
      <c r="I17" s="20"/>
    </row>
    <row r="18" spans="1:9" ht="26.9" customHeight="1">
      <c r="A18" s="71" t="s">
        <v>165</v>
      </c>
      <c r="B18" s="72"/>
      <c r="C18" s="72"/>
      <c r="D18" s="72"/>
      <c r="E18" s="72"/>
      <c r="F18" s="72"/>
      <c r="G18" s="72"/>
      <c r="H18" s="72"/>
      <c r="I18" s="72"/>
    </row>
    <row r="19" spans="1:9" ht="26.9" customHeight="1">
      <c r="A19" s="30" t="s">
        <v>3</v>
      </c>
      <c r="B19" s="58" t="s">
        <v>29</v>
      </c>
      <c r="C19" s="59"/>
      <c r="D19" s="58" t="s">
        <v>5</v>
      </c>
      <c r="E19" s="59"/>
      <c r="F19" s="58" t="s">
        <v>6</v>
      </c>
      <c r="G19" s="59"/>
      <c r="H19" s="31" t="s">
        <v>7</v>
      </c>
      <c r="I19" s="31" t="s">
        <v>8</v>
      </c>
    </row>
    <row r="20" spans="1:9" ht="25.4" hidden="1" customHeight="1">
      <c r="A20" s="34" t="s">
        <v>30</v>
      </c>
      <c r="B20" s="24">
        <v>45990</v>
      </c>
      <c r="C20" s="22">
        <v>0.75</v>
      </c>
      <c r="D20" s="24">
        <v>45994</v>
      </c>
      <c r="E20" s="13">
        <v>0.78263888888888888</v>
      </c>
      <c r="F20" s="24">
        <f>D20+1</f>
        <v>45995</v>
      </c>
      <c r="G20" s="22">
        <v>0.5</v>
      </c>
      <c r="H20" s="6" t="s">
        <v>63</v>
      </c>
      <c r="I20" s="40"/>
    </row>
    <row r="21" spans="1:9" ht="25.4" hidden="1" customHeight="1">
      <c r="A21" s="14" t="s">
        <v>31</v>
      </c>
      <c r="B21" s="24">
        <f>F20+1</f>
        <v>45996</v>
      </c>
      <c r="C21" s="22">
        <v>0</v>
      </c>
      <c r="D21" s="24">
        <f>B21</f>
        <v>45996</v>
      </c>
      <c r="E21" s="22">
        <v>0.5</v>
      </c>
      <c r="F21" s="24">
        <f>D21</f>
        <v>45996</v>
      </c>
      <c r="G21" s="22">
        <v>0.91666666666666663</v>
      </c>
      <c r="H21" s="6"/>
      <c r="I21" s="40"/>
    </row>
    <row r="22" spans="1:9" ht="25.4" hidden="1" customHeight="1">
      <c r="A22" s="14" t="s">
        <v>32</v>
      </c>
      <c r="B22" s="46"/>
      <c r="C22" s="47"/>
      <c r="D22" s="46"/>
      <c r="E22" s="47"/>
      <c r="F22" s="48"/>
      <c r="G22" s="47"/>
      <c r="H22" s="9" t="s">
        <v>17</v>
      </c>
      <c r="I22" s="40"/>
    </row>
    <row r="23" spans="1:9" ht="25.4" hidden="1" customHeight="1">
      <c r="A23" s="14" t="s">
        <v>33</v>
      </c>
      <c r="B23" s="21">
        <f>F21+4</f>
        <v>46000</v>
      </c>
      <c r="C23" s="22">
        <v>0.20833333333333334</v>
      </c>
      <c r="D23" s="21">
        <f>B23+1</f>
        <v>46001</v>
      </c>
      <c r="E23" s="22">
        <v>0.83333333333333337</v>
      </c>
      <c r="F23" s="21">
        <f t="shared" ref="F23:F27" si="1">D23+1</f>
        <v>46002</v>
      </c>
      <c r="G23" s="22">
        <v>0.91666666666666663</v>
      </c>
      <c r="H23" s="6" t="s">
        <v>9</v>
      </c>
      <c r="I23" s="40"/>
    </row>
    <row r="24" spans="1:9" ht="25.4" hidden="1" customHeight="1">
      <c r="A24" s="14" t="s">
        <v>55</v>
      </c>
      <c r="B24" s="21">
        <f>F23+5</f>
        <v>46007</v>
      </c>
      <c r="C24" s="22">
        <v>0</v>
      </c>
      <c r="D24" s="21">
        <f>B24+2</f>
        <v>46009</v>
      </c>
      <c r="E24" s="22">
        <v>0.1875</v>
      </c>
      <c r="F24" s="21">
        <f>D24</f>
        <v>46009</v>
      </c>
      <c r="G24" s="22">
        <v>0.75</v>
      </c>
      <c r="H24" s="6" t="s">
        <v>15</v>
      </c>
      <c r="I24" s="40"/>
    </row>
    <row r="25" spans="1:9" ht="25.4" hidden="1" customHeight="1">
      <c r="A25" s="14" t="s">
        <v>64</v>
      </c>
      <c r="B25" s="21">
        <f>F24+1</f>
        <v>46010</v>
      </c>
      <c r="C25" s="22">
        <v>0.75</v>
      </c>
      <c r="D25" s="24">
        <f>B25+2</f>
        <v>46012</v>
      </c>
      <c r="E25" s="22">
        <v>4.1666666666666664E-2</v>
      </c>
      <c r="F25" s="21">
        <f>D25</f>
        <v>46012</v>
      </c>
      <c r="G25" s="22">
        <v>0.41666666666666669</v>
      </c>
      <c r="H25" s="6" t="s">
        <v>9</v>
      </c>
      <c r="I25" s="40"/>
    </row>
    <row r="26" spans="1:9" ht="25.4" hidden="1" customHeight="1">
      <c r="A26" s="14" t="s">
        <v>65</v>
      </c>
      <c r="B26" s="24">
        <f>F25</f>
        <v>46012</v>
      </c>
      <c r="C26" s="22">
        <v>0.97152777777777777</v>
      </c>
      <c r="D26" s="24">
        <f>B26+4</f>
        <v>46016</v>
      </c>
      <c r="E26" s="22">
        <v>0.2048611111111111</v>
      </c>
      <c r="F26" s="24">
        <f>D26</f>
        <v>46016</v>
      </c>
      <c r="G26" s="22">
        <v>0.54652777777777772</v>
      </c>
      <c r="H26" s="6" t="s">
        <v>9</v>
      </c>
      <c r="I26" s="40"/>
    </row>
    <row r="27" spans="1:9" ht="25.4" hidden="1" customHeight="1">
      <c r="A27" s="14" t="s">
        <v>68</v>
      </c>
      <c r="B27" s="24">
        <f>F26+4</f>
        <v>46020</v>
      </c>
      <c r="C27" s="22">
        <v>0</v>
      </c>
      <c r="D27" s="24">
        <f>B27+1</f>
        <v>46021</v>
      </c>
      <c r="E27" s="22">
        <v>0.16250000000000001</v>
      </c>
      <c r="F27" s="24">
        <f t="shared" si="1"/>
        <v>46022</v>
      </c>
      <c r="G27" s="22">
        <v>0.56041666666666667</v>
      </c>
      <c r="H27" s="6" t="s">
        <v>9</v>
      </c>
      <c r="I27" s="40"/>
    </row>
    <row r="28" spans="1:9" ht="25.4" hidden="1" customHeight="1">
      <c r="A28" s="14" t="s">
        <v>71</v>
      </c>
      <c r="B28" s="21">
        <f>F27+4</f>
        <v>46026</v>
      </c>
      <c r="C28" s="22">
        <v>0.58333333333333337</v>
      </c>
      <c r="D28" s="21">
        <v>46027</v>
      </c>
      <c r="E28" s="22">
        <v>0.30208333333333331</v>
      </c>
      <c r="F28" s="24">
        <f>D28</f>
        <v>46027</v>
      </c>
      <c r="G28" s="22">
        <v>0.83333333333333337</v>
      </c>
      <c r="H28" s="6" t="s">
        <v>9</v>
      </c>
      <c r="I28" s="40"/>
    </row>
    <row r="29" spans="1:9" ht="25.4" hidden="1" customHeight="1">
      <c r="A29" s="14" t="s">
        <v>93</v>
      </c>
      <c r="B29" s="24">
        <f>F28+1</f>
        <v>46028</v>
      </c>
      <c r="C29" s="22">
        <v>0.83333333333333337</v>
      </c>
      <c r="D29" s="24">
        <f>B29+1</f>
        <v>46029</v>
      </c>
      <c r="E29" s="22">
        <v>0.47916666666666669</v>
      </c>
      <c r="F29" s="24">
        <f>D29</f>
        <v>46029</v>
      </c>
      <c r="G29" s="22">
        <v>0.95833333333333337</v>
      </c>
      <c r="H29" s="6"/>
      <c r="I29" s="40"/>
    </row>
    <row r="30" spans="1:9" ht="25.4" hidden="1" customHeight="1">
      <c r="A30" s="14" t="s">
        <v>94</v>
      </c>
      <c r="B30" s="24">
        <v>46030</v>
      </c>
      <c r="C30" s="22">
        <v>0.45833333333333331</v>
      </c>
      <c r="D30" s="24">
        <f>B30+3</f>
        <v>46033</v>
      </c>
      <c r="E30" s="22">
        <v>0.45833333333333331</v>
      </c>
      <c r="F30" s="24">
        <f>D30</f>
        <v>46033</v>
      </c>
      <c r="G30" s="22">
        <v>0.875</v>
      </c>
      <c r="H30" s="6" t="s">
        <v>9</v>
      </c>
      <c r="I30" s="40"/>
    </row>
    <row r="31" spans="1:9" ht="25.4" hidden="1" customHeight="1">
      <c r="A31" s="14" t="s">
        <v>100</v>
      </c>
      <c r="B31" s="24">
        <v>46036</v>
      </c>
      <c r="C31" s="22">
        <v>0.25</v>
      </c>
      <c r="D31" s="24">
        <f>B31</f>
        <v>46036</v>
      </c>
      <c r="E31" s="22">
        <v>0.9</v>
      </c>
      <c r="F31" s="24">
        <v>46038</v>
      </c>
      <c r="G31" s="22">
        <v>8.3333333333333329E-2</v>
      </c>
      <c r="H31" s="6" t="s">
        <v>9</v>
      </c>
      <c r="I31" s="40"/>
    </row>
    <row r="32" spans="1:9" ht="25.4" hidden="1" customHeight="1">
      <c r="A32" s="14" t="s">
        <v>106</v>
      </c>
      <c r="B32" s="24">
        <f>F31+3</f>
        <v>46041</v>
      </c>
      <c r="C32" s="22">
        <v>0.66666666666666663</v>
      </c>
      <c r="D32" s="24">
        <f>B32+1</f>
        <v>46042</v>
      </c>
      <c r="E32" s="22">
        <v>0.70833333333333337</v>
      </c>
      <c r="F32" s="24">
        <f>D32+1</f>
        <v>46043</v>
      </c>
      <c r="G32" s="22">
        <v>0.25</v>
      </c>
      <c r="H32" s="6" t="s">
        <v>154</v>
      </c>
      <c r="I32" s="40"/>
    </row>
    <row r="33" spans="1:9" ht="25.4" hidden="1" customHeight="1">
      <c r="A33" s="14" t="s">
        <v>131</v>
      </c>
      <c r="B33" s="21">
        <f>F32+1</f>
        <v>46044</v>
      </c>
      <c r="C33" s="22">
        <v>0.25</v>
      </c>
      <c r="D33" s="21">
        <f>B33+1</f>
        <v>46045</v>
      </c>
      <c r="E33" s="22">
        <v>3.6111111111111108E-2</v>
      </c>
      <c r="F33" s="24">
        <f>D33</f>
        <v>46045</v>
      </c>
      <c r="G33" s="22">
        <v>0.30416666666666664</v>
      </c>
      <c r="H33" s="9" t="s">
        <v>15</v>
      </c>
      <c r="I33" s="52"/>
    </row>
    <row r="34" spans="1:9" ht="25.4" customHeight="1">
      <c r="A34" s="14" t="s">
        <v>133</v>
      </c>
      <c r="B34" s="21">
        <f>F33</f>
        <v>46045</v>
      </c>
      <c r="C34" s="22">
        <v>0.79166666666666663</v>
      </c>
      <c r="D34" s="21">
        <f>B34+1</f>
        <v>46046</v>
      </c>
      <c r="E34" s="22">
        <v>0.83333333333333337</v>
      </c>
      <c r="F34" s="24">
        <f>D34+1</f>
        <v>46047</v>
      </c>
      <c r="G34" s="22">
        <v>0.25</v>
      </c>
      <c r="H34" s="9" t="s">
        <v>15</v>
      </c>
      <c r="I34" s="52"/>
    </row>
    <row r="35" spans="1:9" ht="25.4" customHeight="1">
      <c r="A35" s="14" t="s">
        <v>139</v>
      </c>
      <c r="B35" s="24">
        <f>F34+2</f>
        <v>46049</v>
      </c>
      <c r="C35" s="22">
        <v>0.91666666666666663</v>
      </c>
      <c r="D35" s="21">
        <f>B35+2</f>
        <v>46051</v>
      </c>
      <c r="E35" s="13">
        <v>0.29166666666666669</v>
      </c>
      <c r="F35" s="24">
        <f>D35+1</f>
        <v>46052</v>
      </c>
      <c r="G35" s="22">
        <v>0.70833333333333337</v>
      </c>
      <c r="H35" s="9" t="s">
        <v>15</v>
      </c>
      <c r="I35" s="40"/>
    </row>
    <row r="36" spans="1:9" ht="25.4" customHeight="1">
      <c r="A36" s="14" t="s">
        <v>147</v>
      </c>
      <c r="B36" s="21">
        <f>F35+4</f>
        <v>46056</v>
      </c>
      <c r="C36" s="22">
        <v>0.25</v>
      </c>
      <c r="D36" s="21">
        <f>B36</f>
        <v>46056</v>
      </c>
      <c r="E36" s="22">
        <v>0.5</v>
      </c>
      <c r="F36" s="21">
        <f>D36+1</f>
        <v>46057</v>
      </c>
      <c r="G36" s="22">
        <v>0</v>
      </c>
      <c r="H36" s="6"/>
      <c r="I36" s="40"/>
    </row>
    <row r="37" spans="1:9" ht="25.4" customHeight="1">
      <c r="A37" s="14" t="s">
        <v>158</v>
      </c>
      <c r="B37" s="21">
        <f>F36+1</f>
        <v>46058</v>
      </c>
      <c r="C37" s="22">
        <v>0</v>
      </c>
      <c r="D37" s="21">
        <f>B37</f>
        <v>46058</v>
      </c>
      <c r="E37" s="22">
        <v>0.25</v>
      </c>
      <c r="F37" s="21">
        <f>D37</f>
        <v>46058</v>
      </c>
      <c r="G37" s="22">
        <v>0.66666666666666663</v>
      </c>
      <c r="H37" s="6"/>
      <c r="I37" s="52"/>
    </row>
    <row r="38" spans="1:9" ht="25.4" customHeight="1">
      <c r="A38" s="14" t="s">
        <v>160</v>
      </c>
      <c r="B38" s="21">
        <f>F37+1</f>
        <v>46059</v>
      </c>
      <c r="C38" s="22">
        <v>0.16666666666666666</v>
      </c>
      <c r="D38" s="21">
        <f>B38</f>
        <v>46059</v>
      </c>
      <c r="E38" s="22">
        <v>0.25</v>
      </c>
      <c r="F38" s="21">
        <f>D38</f>
        <v>46059</v>
      </c>
      <c r="G38" s="22">
        <v>0.66666666666666663</v>
      </c>
      <c r="H38" s="6"/>
      <c r="I38" s="52"/>
    </row>
    <row r="39" spans="1:9" ht="25.4" customHeight="1">
      <c r="A39" s="14" t="s">
        <v>168</v>
      </c>
      <c r="B39" s="21">
        <f>F38+3</f>
        <v>46062</v>
      </c>
      <c r="C39" s="22">
        <v>0.58333333333333337</v>
      </c>
      <c r="D39" s="21">
        <f>B39+1</f>
        <v>46063</v>
      </c>
      <c r="E39" s="22">
        <v>0</v>
      </c>
      <c r="F39" s="21">
        <f>D39+1</f>
        <v>46064</v>
      </c>
      <c r="G39" s="22">
        <v>0</v>
      </c>
      <c r="H39" s="6"/>
      <c r="I39" s="52"/>
    </row>
    <row r="40" spans="1:9" ht="25.4" customHeight="1">
      <c r="A40" s="14" t="s">
        <v>171</v>
      </c>
      <c r="B40" s="21">
        <f>F39+3</f>
        <v>46067</v>
      </c>
      <c r="C40" s="22">
        <v>0.58333333333333337</v>
      </c>
      <c r="D40" s="21">
        <f>B40</f>
        <v>46067</v>
      </c>
      <c r="E40" s="22">
        <v>0.66666666666666663</v>
      </c>
      <c r="F40" s="21">
        <f>D40+1</f>
        <v>46068</v>
      </c>
      <c r="G40" s="22">
        <v>0.25</v>
      </c>
      <c r="H40" s="6"/>
      <c r="I40" s="40"/>
    </row>
  </sheetData>
  <mergeCells count="13">
    <mergeCell ref="B19:C19"/>
    <mergeCell ref="D19:E19"/>
    <mergeCell ref="F19:G19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8:I18"/>
  </mergeCells>
  <phoneticPr fontId="40" type="noConversion"/>
  <conditionalFormatting sqref="B4 F4:F5 B23:B25">
    <cfRule type="cellIs" dxfId="485" priority="5172" stopIfTrue="1" operator="lessThan">
      <formula>$H$3</formula>
    </cfRule>
  </conditionalFormatting>
  <conditionalFormatting sqref="B5:B8">
    <cfRule type="cellIs" dxfId="484" priority="72" stopIfTrue="1" operator="lessThan">
      <formula>$H$3</formula>
    </cfRule>
  </conditionalFormatting>
  <conditionalFormatting sqref="B6:B8">
    <cfRule type="cellIs" dxfId="483" priority="70" stopIfTrue="1" operator="lessThan">
      <formula>$H$3</formula>
    </cfRule>
    <cfRule type="cellIs" dxfId="482" priority="69" stopIfTrue="1" operator="equal">
      <formula>$H$3</formula>
    </cfRule>
    <cfRule type="cellIs" dxfId="481" priority="68" stopIfTrue="1" operator="lessThan">
      <formula>$H$3</formula>
    </cfRule>
    <cfRule type="cellIs" dxfId="480" priority="66" stopIfTrue="1" operator="equal">
      <formula>$H$3</formula>
    </cfRule>
    <cfRule type="cellIs" dxfId="479" priority="71" stopIfTrue="1" operator="equal">
      <formula>$H$3</formula>
    </cfRule>
  </conditionalFormatting>
  <conditionalFormatting sqref="B9:B12">
    <cfRule type="cellIs" dxfId="478" priority="89" stopIfTrue="1" operator="lessThan">
      <formula>$H$3</formula>
    </cfRule>
    <cfRule type="cellIs" dxfId="477" priority="88" stopIfTrue="1" operator="equal">
      <formula>$H$3</formula>
    </cfRule>
  </conditionalFormatting>
  <conditionalFormatting sqref="B9:B17">
    <cfRule type="cellIs" dxfId="476" priority="87" stopIfTrue="1" operator="lessThan">
      <formula>$H$3</formula>
    </cfRule>
  </conditionalFormatting>
  <conditionalFormatting sqref="B13:B15">
    <cfRule type="cellIs" dxfId="475" priority="46" stopIfTrue="1" operator="equal">
      <formula>$H$3</formula>
    </cfRule>
  </conditionalFormatting>
  <conditionalFormatting sqref="B13:B17">
    <cfRule type="cellIs" dxfId="474" priority="47" stopIfTrue="1" operator="lessThan">
      <formula>$H$3</formula>
    </cfRule>
  </conditionalFormatting>
  <conditionalFormatting sqref="B20:B21">
    <cfRule type="cellIs" dxfId="473" priority="231" stopIfTrue="1" operator="equal">
      <formula>$H$3</formula>
    </cfRule>
    <cfRule type="cellIs" dxfId="472" priority="225" stopIfTrue="1" operator="equal">
      <formula>$H$3</formula>
    </cfRule>
    <cfRule type="cellIs" dxfId="471" priority="228" stopIfTrue="1" operator="lessThan">
      <formula>$H$3</formula>
    </cfRule>
    <cfRule type="cellIs" dxfId="470" priority="232" stopIfTrue="1" operator="lessThan">
      <formula>$H$3</formula>
    </cfRule>
    <cfRule type="cellIs" dxfId="469" priority="229" stopIfTrue="1" operator="equal">
      <formula>$H$3</formula>
    </cfRule>
    <cfRule type="cellIs" dxfId="468" priority="230" stopIfTrue="1" operator="lessThan">
      <formula>$H$3</formula>
    </cfRule>
  </conditionalFormatting>
  <conditionalFormatting sqref="B23:B40">
    <cfRule type="cellIs" dxfId="467" priority="208" stopIfTrue="1" operator="lessThan">
      <formula>$H$3</formula>
    </cfRule>
  </conditionalFormatting>
  <conditionalFormatting sqref="B26:B27">
    <cfRule type="cellIs" dxfId="466" priority="205" stopIfTrue="1" operator="equal">
      <formula>$H$3</formula>
    </cfRule>
    <cfRule type="cellIs" dxfId="465" priority="207" stopIfTrue="1" operator="equal">
      <formula>$H$3</formula>
    </cfRule>
    <cfRule type="cellIs" dxfId="464" priority="206" stopIfTrue="1" operator="lessThan">
      <formula>$H$3</formula>
    </cfRule>
  </conditionalFormatting>
  <conditionalFormatting sqref="B26:B40">
    <cfRule type="cellIs" dxfId="463" priority="105" stopIfTrue="1" operator="equal">
      <formula>$H$3</formula>
    </cfRule>
    <cfRule type="cellIs" dxfId="462" priority="184" stopIfTrue="1" operator="lessThan">
      <formula>$H$3</formula>
    </cfRule>
  </conditionalFormatting>
  <conditionalFormatting sqref="B29:B32">
    <cfRule type="cellIs" dxfId="461" priority="94" stopIfTrue="1" operator="equal">
      <formula>$H$3</formula>
    </cfRule>
    <cfRule type="cellIs" dxfId="460" priority="104" stopIfTrue="1" operator="lessThan">
      <formula>$H$3</formula>
    </cfRule>
  </conditionalFormatting>
  <conditionalFormatting sqref="B35">
    <cfRule type="cellIs" dxfId="459" priority="26" stopIfTrue="1" operator="equal">
      <formula>$H$3</formula>
    </cfRule>
    <cfRule type="cellIs" dxfId="458" priority="24" stopIfTrue="1" operator="equal">
      <formula>$H$3</formula>
    </cfRule>
    <cfRule type="cellIs" dxfId="457" priority="25" stopIfTrue="1" operator="lessThan">
      <formula>$H$3</formula>
    </cfRule>
  </conditionalFormatting>
  <conditionalFormatting sqref="C5:C13">
    <cfRule type="expression" dxfId="456" priority="61" stopIfTrue="1">
      <formula>B5&lt;$H$3</formula>
    </cfRule>
  </conditionalFormatting>
  <conditionalFormatting sqref="C20:C21 G5:G14 E6:E13 E23:F25 E20:E21 G20:G21 E36:G38 F39 E40:G40 C6:C13 C23:C35 E26:E35 G23:G35">
    <cfRule type="expression" dxfId="455" priority="2876" stopIfTrue="1">
      <formula>$F5=$H$3</formula>
    </cfRule>
  </conditionalFormatting>
  <conditionalFormatting sqref="C20:C21">
    <cfRule type="expression" dxfId="454" priority="2637" stopIfTrue="1">
      <formula>B20&lt;$H$3</formula>
    </cfRule>
  </conditionalFormatting>
  <conditionalFormatting sqref="C23:C25">
    <cfRule type="expression" dxfId="453" priority="5214" stopIfTrue="1">
      <formula>B23&lt;$H$3</formula>
    </cfRule>
  </conditionalFormatting>
  <conditionalFormatting sqref="C23:C35 C4:C13 C20:C21 E20:E21 G20:G21 E23:E38 G23:G38 E40 G40">
    <cfRule type="expression" dxfId="452" priority="5227" stopIfTrue="1">
      <formula>$B4=$H$3</formula>
    </cfRule>
  </conditionalFormatting>
  <conditionalFormatting sqref="C23:C35">
    <cfRule type="expression" dxfId="451" priority="30" stopIfTrue="1">
      <formula>B23&lt;$H$3</formula>
    </cfRule>
  </conditionalFormatting>
  <conditionalFormatting sqref="C37 C39">
    <cfRule type="expression" dxfId="450" priority="14" stopIfTrue="1">
      <formula>B37&lt;$H$3</formula>
    </cfRule>
    <cfRule type="expression" dxfId="449" priority="15" stopIfTrue="1">
      <formula>$F37=$H$3</formula>
    </cfRule>
    <cfRule type="expression" dxfId="448" priority="16" stopIfTrue="1">
      <formula>$B37=$H$3</formula>
    </cfRule>
  </conditionalFormatting>
  <conditionalFormatting sqref="D4:D8 F5:F8">
    <cfRule type="cellIs" dxfId="447" priority="59" stopIfTrue="1" operator="equal">
      <formula>$H$3</formula>
    </cfRule>
  </conditionalFormatting>
  <conditionalFormatting sqref="D4:D17 F5:F17">
    <cfRule type="cellIs" dxfId="446" priority="60" stopIfTrue="1" operator="lessThan">
      <formula>$H$3</formula>
    </cfRule>
  </conditionalFormatting>
  <conditionalFormatting sqref="D5">
    <cfRule type="cellIs" dxfId="445" priority="137" stopIfTrue="1" operator="equal">
      <formula>$H$3</formula>
    </cfRule>
    <cfRule type="cellIs" dxfId="444" priority="138" stopIfTrue="1" operator="lessThan">
      <formula>$H$3</formula>
    </cfRule>
  </conditionalFormatting>
  <conditionalFormatting sqref="D6:D8 F6:F8">
    <cfRule type="cellIs" dxfId="443" priority="58" stopIfTrue="1" operator="lessThan">
      <formula>$H$3</formula>
    </cfRule>
    <cfRule type="cellIs" dxfId="442" priority="56" stopIfTrue="1" operator="lessThan">
      <formula>$H$3</formula>
    </cfRule>
    <cfRule type="cellIs" dxfId="441" priority="57" stopIfTrue="1" operator="equal">
      <formula>$H$3</formula>
    </cfRule>
    <cfRule type="cellIs" dxfId="440" priority="55" stopIfTrue="1" operator="equal">
      <formula>$H$3</formula>
    </cfRule>
  </conditionalFormatting>
  <conditionalFormatting sqref="D9:D17 F9:F17 B16:B17">
    <cfRule type="cellIs" dxfId="439" priority="86" stopIfTrue="1" operator="equal">
      <formula>$H$3</formula>
    </cfRule>
  </conditionalFormatting>
  <conditionalFormatting sqref="D20:D21">
    <cfRule type="cellIs" dxfId="438" priority="234" stopIfTrue="1" operator="lessThan">
      <formula>$H$3</formula>
    </cfRule>
    <cfRule type="cellIs" dxfId="437" priority="226" stopIfTrue="1" operator="equal">
      <formula>$H$3</formula>
    </cfRule>
    <cfRule type="cellIs" dxfId="436" priority="227" stopIfTrue="1" operator="lessThan">
      <formula>$H$3</formula>
    </cfRule>
    <cfRule type="cellIs" dxfId="435" priority="233" stopIfTrue="1" operator="equal">
      <formula>$H$3</formula>
    </cfRule>
    <cfRule type="cellIs" dxfId="434" priority="237" stopIfTrue="1" operator="equal">
      <formula>$H$3</formula>
    </cfRule>
  </conditionalFormatting>
  <conditionalFormatting sqref="D23:D24 B23:B25 D4:D5 F4:F5 B4:B5">
    <cfRule type="cellIs" dxfId="433" priority="1247" stopIfTrue="1" operator="equal">
      <formula>$H$3</formula>
    </cfRule>
  </conditionalFormatting>
  <conditionalFormatting sqref="D23:D24">
    <cfRule type="cellIs" dxfId="432" priority="729" stopIfTrue="1" operator="equal">
      <formula>$H$3</formula>
    </cfRule>
    <cfRule type="cellIs" dxfId="431" priority="722" stopIfTrue="1" operator="lessThan">
      <formula>$H$3</formula>
    </cfRule>
    <cfRule type="cellIs" dxfId="430" priority="719" stopIfTrue="1" operator="equal">
      <formula>$H$3</formula>
    </cfRule>
  </conditionalFormatting>
  <conditionalFormatting sqref="D25:D27">
    <cfRule type="cellIs" dxfId="429" priority="203" stopIfTrue="1" operator="lessThan">
      <formula>$H$3</formula>
    </cfRule>
    <cfRule type="cellIs" dxfId="428" priority="209" stopIfTrue="1" operator="equal">
      <formula>$H$3</formula>
    </cfRule>
    <cfRule type="cellIs" dxfId="427" priority="213" stopIfTrue="1" operator="equal">
      <formula>$H$3</formula>
    </cfRule>
    <cfRule type="cellIs" dxfId="426" priority="210" stopIfTrue="1" operator="lessThan">
      <formula>$H$3</formula>
    </cfRule>
  </conditionalFormatting>
  <conditionalFormatting sqref="D25:D40">
    <cfRule type="cellIs" dxfId="425" priority="182" stopIfTrue="1" operator="equal">
      <formula>$H$3</formula>
    </cfRule>
  </conditionalFormatting>
  <conditionalFormatting sqref="D28 F26:F40">
    <cfRule type="cellIs" dxfId="424" priority="181" stopIfTrue="1" operator="lessThan">
      <formula>$H$3</formula>
    </cfRule>
  </conditionalFormatting>
  <conditionalFormatting sqref="D28">
    <cfRule type="cellIs" dxfId="423" priority="176" stopIfTrue="1" operator="lessThan">
      <formula>$H$3</formula>
    </cfRule>
    <cfRule type="cellIs" dxfId="422" priority="179" stopIfTrue="1" operator="equal">
      <formula>$H$3</formula>
    </cfRule>
  </conditionalFormatting>
  <conditionalFormatting sqref="D28:D32">
    <cfRule type="cellIs" dxfId="421" priority="108" stopIfTrue="1" operator="equal">
      <formula>$H$3</formula>
    </cfRule>
  </conditionalFormatting>
  <conditionalFormatting sqref="D29:D32">
    <cfRule type="cellIs" dxfId="420" priority="107" stopIfTrue="1" operator="lessThan">
      <formula>$H$3</formula>
    </cfRule>
    <cfRule type="cellIs" dxfId="419" priority="97" stopIfTrue="1" operator="equal">
      <formula>$H$3</formula>
    </cfRule>
  </conditionalFormatting>
  <conditionalFormatting sqref="D29:D40">
    <cfRule type="cellIs" dxfId="418" priority="96" stopIfTrue="1" operator="lessThan">
      <formula>$H$3</formula>
    </cfRule>
  </conditionalFormatting>
  <conditionalFormatting sqref="D33:D40">
    <cfRule type="cellIs" dxfId="417" priority="77" stopIfTrue="1" operator="equal">
      <formula>$H$3</formula>
    </cfRule>
    <cfRule type="cellIs" dxfId="416" priority="74" stopIfTrue="1" operator="lessThan">
      <formula>$H$3</formula>
    </cfRule>
    <cfRule type="cellIs" dxfId="415" priority="27" stopIfTrue="1" operator="equal">
      <formula>$H$3</formula>
    </cfRule>
  </conditionalFormatting>
  <conditionalFormatting sqref="E4:E13 G4:G13">
    <cfRule type="expression" dxfId="414" priority="922" stopIfTrue="1">
      <formula>D4&lt;$H$3</formula>
    </cfRule>
  </conditionalFormatting>
  <conditionalFormatting sqref="E4:E13 G4:G14">
    <cfRule type="expression" dxfId="413" priority="923" stopIfTrue="1">
      <formula>$B4=$H$3</formula>
    </cfRule>
  </conditionalFormatting>
  <conditionalFormatting sqref="E5">
    <cfRule type="expression" dxfId="412" priority="424" stopIfTrue="1">
      <formula>$D5=$H$3</formula>
    </cfRule>
  </conditionalFormatting>
  <conditionalFormatting sqref="E20:E21 G20:G21">
    <cfRule type="expression" dxfId="411" priority="220" stopIfTrue="1">
      <formula>D20&lt;$H$3</formula>
    </cfRule>
  </conditionalFormatting>
  <conditionalFormatting sqref="E23:E38">
    <cfRule type="expression" dxfId="410" priority="20" stopIfTrue="1">
      <formula>D23&lt;$H$3</formula>
    </cfRule>
  </conditionalFormatting>
  <conditionalFormatting sqref="E40">
    <cfRule type="expression" dxfId="409" priority="2" stopIfTrue="1">
      <formula>D40&lt;$H$3</formula>
    </cfRule>
  </conditionalFormatting>
  <conditionalFormatting sqref="F4:F5">
    <cfRule type="cellIs" dxfId="408" priority="135" stopIfTrue="1" operator="lessThan">
      <formula>$H$3</formula>
    </cfRule>
    <cfRule type="cellIs" dxfId="407" priority="134" stopIfTrue="1" operator="equal">
      <formula>$H$3</formula>
    </cfRule>
  </conditionalFormatting>
  <conditionalFormatting sqref="F20:F21 D20:D21">
    <cfRule type="cellIs" dxfId="406" priority="239" stopIfTrue="1" operator="lessThan">
      <formula>$H$3</formula>
    </cfRule>
  </conditionalFormatting>
  <conditionalFormatting sqref="F20:F21">
    <cfRule type="cellIs" dxfId="405" priority="236" stopIfTrue="1" operator="lessThan">
      <formula>$H$3</formula>
    </cfRule>
    <cfRule type="cellIs" dxfId="404" priority="238" stopIfTrue="1" operator="equal">
      <formula>$H$3</formula>
    </cfRule>
    <cfRule type="cellIs" dxfId="403" priority="235" stopIfTrue="1" operator="equal">
      <formula>$H$3</formula>
    </cfRule>
  </conditionalFormatting>
  <conditionalFormatting sqref="F23:F25 D23:D24">
    <cfRule type="cellIs" dxfId="402" priority="731" stopIfTrue="1" operator="lessThan">
      <formula>$H$3</formula>
    </cfRule>
  </conditionalFormatting>
  <conditionalFormatting sqref="F23:F25">
    <cfRule type="cellIs" dxfId="401" priority="727" stopIfTrue="1" operator="equal">
      <formula>$H$3</formula>
    </cfRule>
    <cfRule type="cellIs" dxfId="400" priority="728" stopIfTrue="1" operator="lessThan">
      <formula>$H$3</formula>
    </cfRule>
    <cfRule type="cellIs" dxfId="399" priority="730" stopIfTrue="1" operator="equal">
      <formula>$H$3</formula>
    </cfRule>
  </conditionalFormatting>
  <conditionalFormatting sqref="F23:F35 D23:D40">
    <cfRule type="cellIs" dxfId="398" priority="215" stopIfTrue="1" operator="lessThan">
      <formula>$H$3</formula>
    </cfRule>
  </conditionalFormatting>
  <conditionalFormatting sqref="F23:F35">
    <cfRule type="cellIs" dxfId="397" priority="214" stopIfTrue="1" operator="equal">
      <formula>$H$3</formula>
    </cfRule>
  </conditionalFormatting>
  <conditionalFormatting sqref="F26:F40">
    <cfRule type="cellIs" dxfId="396" priority="98" stopIfTrue="1" operator="equal">
      <formula>$H$3</formula>
    </cfRule>
  </conditionalFormatting>
  <conditionalFormatting sqref="F36:F40">
    <cfRule type="cellIs" dxfId="395" priority="18" stopIfTrue="1" operator="lessThan">
      <formula>$H$3</formula>
    </cfRule>
    <cfRule type="cellIs" dxfId="394" priority="17" stopIfTrue="1" operator="equal">
      <formula>$H$3</formula>
    </cfRule>
  </conditionalFormatting>
  <conditionalFormatting sqref="G14">
    <cfRule type="expression" dxfId="393" priority="2164" stopIfTrue="1">
      <formula>F14&lt;$H$3</formula>
    </cfRule>
  </conditionalFormatting>
  <conditionalFormatting sqref="G23:G38">
    <cfRule type="expression" dxfId="392" priority="13" stopIfTrue="1">
      <formula>F23&lt;$H$3</formula>
    </cfRule>
  </conditionalFormatting>
  <conditionalFormatting sqref="G40">
    <cfRule type="expression" dxfId="391" priority="1" stopIfTrue="1">
      <formula>F40&lt;$H$3</formula>
    </cfRule>
  </conditionalFormatting>
  <pageMargins left="0.7" right="0.7" top="0.75" bottom="0.75" header="0.3" footer="0.3"/>
  <pageSetup paperSize="9" scale="53" orientation="portrait" r:id="rId1"/>
  <ignoredErrors>
    <ignoredError sqref="F27 F24 D24 D26 F9 D30 D32 F12:F13 F17 F33 F38:F39 D38:D39 D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workbookViewId="0">
      <selection activeCell="H39" sqref="H39"/>
    </sheetView>
  </sheetViews>
  <sheetFormatPr defaultColWidth="9" defaultRowHeight="25.4" customHeight="1"/>
  <cols>
    <col min="1" max="1" width="16.5" style="26" customWidth="1"/>
    <col min="2" max="7" width="11.58203125" style="26" customWidth="1"/>
    <col min="8" max="8" width="63.6640625" style="28" customWidth="1"/>
    <col min="9" max="9" width="13.08203125" style="26" customWidth="1"/>
    <col min="10" max="16384" width="9" style="26"/>
  </cols>
  <sheetData>
    <row r="1" spans="1:14" ht="77.900000000000006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4" ht="23.15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4" ht="25.4" customHeight="1">
      <c r="A3" s="65"/>
      <c r="B3" s="65"/>
      <c r="C3" s="65"/>
      <c r="D3" s="65"/>
      <c r="E3" s="65"/>
      <c r="F3" s="65"/>
      <c r="G3" s="65"/>
      <c r="H3" s="29">
        <v>46052</v>
      </c>
      <c r="I3" s="36"/>
    </row>
    <row r="4" spans="1:14" customFormat="1" ht="24" hidden="1" customHeight="1">
      <c r="A4" s="73" t="s">
        <v>62</v>
      </c>
      <c r="B4" s="74"/>
      <c r="C4" s="74"/>
      <c r="D4" s="74"/>
      <c r="E4" s="74"/>
      <c r="F4" s="74"/>
      <c r="G4" s="74"/>
      <c r="H4" s="74"/>
      <c r="I4" s="74"/>
    </row>
    <row r="5" spans="1:14" customFormat="1" ht="24" hidden="1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N5" t="s">
        <v>13</v>
      </c>
    </row>
    <row r="6" spans="1:14" customFormat="1" ht="25" hidden="1" customHeight="1">
      <c r="A6" s="7" t="s">
        <v>47</v>
      </c>
      <c r="B6" s="8">
        <v>46002</v>
      </c>
      <c r="C6" s="5">
        <v>4.1666666666666664E-2</v>
      </c>
      <c r="D6" s="17">
        <v>46003</v>
      </c>
      <c r="E6" s="5">
        <v>4.1666666666666666E-3</v>
      </c>
      <c r="F6" s="8">
        <v>46003</v>
      </c>
      <c r="G6" s="18">
        <v>0.28333333333333333</v>
      </c>
      <c r="H6" s="9" t="s">
        <v>37</v>
      </c>
      <c r="I6" s="12"/>
    </row>
    <row r="7" spans="1:14" ht="25.4" hidden="1" customHeight="1">
      <c r="A7" s="44" t="s">
        <v>41</v>
      </c>
      <c r="B7" s="38"/>
      <c r="C7" s="38"/>
      <c r="D7" s="38"/>
      <c r="E7" s="38"/>
      <c r="F7" s="38"/>
      <c r="G7" s="38"/>
      <c r="H7" s="6" t="s">
        <v>70</v>
      </c>
      <c r="I7" s="27"/>
    </row>
    <row r="8" spans="1:14" ht="25.4" hidden="1" customHeight="1">
      <c r="A8" s="44" t="s">
        <v>42</v>
      </c>
      <c r="B8" s="8">
        <f>F6+1</f>
        <v>46004</v>
      </c>
      <c r="C8" s="5">
        <v>0.25</v>
      </c>
      <c r="D8" s="17">
        <f t="shared" ref="D8" si="0">B8</f>
        <v>46004</v>
      </c>
      <c r="E8" s="5">
        <v>0.5</v>
      </c>
      <c r="F8" s="8">
        <f>D8</f>
        <v>46004</v>
      </c>
      <c r="G8" s="18">
        <v>0.8666666666666667</v>
      </c>
      <c r="H8" s="6" t="s">
        <v>79</v>
      </c>
      <c r="I8" s="27"/>
    </row>
    <row r="9" spans="1:14" ht="25.4" hidden="1" customHeight="1">
      <c r="A9" s="44" t="s">
        <v>35</v>
      </c>
      <c r="B9" s="8">
        <v>46010</v>
      </c>
      <c r="C9" s="5">
        <v>0</v>
      </c>
      <c r="D9" s="17">
        <v>46014</v>
      </c>
      <c r="E9" s="5">
        <v>0.66666666666666663</v>
      </c>
      <c r="F9" s="8">
        <v>46015</v>
      </c>
      <c r="G9" s="18">
        <v>0.55486111111111114</v>
      </c>
      <c r="H9" s="6" t="s">
        <v>97</v>
      </c>
      <c r="I9" s="27"/>
    </row>
    <row r="10" spans="1:14" customFormat="1" ht="25" hidden="1" customHeight="1">
      <c r="A10" s="4" t="s">
        <v>73</v>
      </c>
      <c r="B10" s="8">
        <v>46019</v>
      </c>
      <c r="C10" s="5">
        <v>0.5</v>
      </c>
      <c r="D10" s="17">
        <v>46020</v>
      </c>
      <c r="E10" s="5">
        <v>0.16666666666666666</v>
      </c>
      <c r="F10" s="8">
        <v>46020</v>
      </c>
      <c r="G10" s="18">
        <v>0.5</v>
      </c>
      <c r="H10" s="9" t="s">
        <v>107</v>
      </c>
      <c r="I10" s="12"/>
    </row>
    <row r="11" spans="1:14" customFormat="1" ht="24" customHeight="1">
      <c r="A11" s="73" t="s">
        <v>163</v>
      </c>
      <c r="B11" s="74"/>
      <c r="C11" s="74"/>
      <c r="D11" s="74"/>
      <c r="E11" s="74"/>
      <c r="F11" s="74"/>
      <c r="G11" s="74"/>
      <c r="H11" s="74"/>
      <c r="I11" s="74"/>
    </row>
    <row r="12" spans="1:14" customFormat="1" ht="24" customHeight="1">
      <c r="A12" s="2" t="s">
        <v>3</v>
      </c>
      <c r="B12" s="69" t="s">
        <v>4</v>
      </c>
      <c r="C12" s="70"/>
      <c r="D12" s="69" t="s">
        <v>5</v>
      </c>
      <c r="E12" s="70"/>
      <c r="F12" s="69" t="s">
        <v>6</v>
      </c>
      <c r="G12" s="70"/>
      <c r="H12" s="3" t="s">
        <v>7</v>
      </c>
      <c r="I12" s="3" t="s">
        <v>8</v>
      </c>
      <c r="N12" t="s">
        <v>13</v>
      </c>
    </row>
    <row r="13" spans="1:14" customFormat="1" ht="25" hidden="1" customHeight="1">
      <c r="A13" s="7" t="s">
        <v>85</v>
      </c>
      <c r="B13" s="8">
        <v>46017</v>
      </c>
      <c r="C13" s="5">
        <v>0.79166666666666663</v>
      </c>
      <c r="D13" s="17">
        <f>B13+1</f>
        <v>46018</v>
      </c>
      <c r="E13" s="5">
        <v>0.54513888888888884</v>
      </c>
      <c r="F13" s="8">
        <f>B13+1</f>
        <v>46018</v>
      </c>
      <c r="G13" s="18">
        <v>0.90416666666666667</v>
      </c>
      <c r="H13" s="9" t="s">
        <v>37</v>
      </c>
      <c r="I13" s="12"/>
    </row>
    <row r="14" spans="1:14" ht="25.4" hidden="1" customHeight="1">
      <c r="A14" s="44" t="s">
        <v>86</v>
      </c>
      <c r="B14" s="8">
        <f>F13+1</f>
        <v>46019</v>
      </c>
      <c r="C14" s="5">
        <v>0.375</v>
      </c>
      <c r="D14" s="17">
        <f t="shared" ref="D14" si="1">B14</f>
        <v>46019</v>
      </c>
      <c r="E14" s="5">
        <v>0.70833333333333337</v>
      </c>
      <c r="F14" s="8">
        <f>B14+1</f>
        <v>46020</v>
      </c>
      <c r="G14" s="18">
        <v>0</v>
      </c>
      <c r="H14" s="6" t="s">
        <v>15</v>
      </c>
      <c r="I14" s="27"/>
    </row>
    <row r="15" spans="1:14" ht="25.4" hidden="1" customHeight="1">
      <c r="A15" s="44" t="s">
        <v>87</v>
      </c>
      <c r="B15" s="8">
        <v>46021</v>
      </c>
      <c r="C15" s="5">
        <v>0.33333333333333331</v>
      </c>
      <c r="D15" s="17">
        <f>B15+1</f>
        <v>46022</v>
      </c>
      <c r="E15" s="5">
        <v>0</v>
      </c>
      <c r="F15" s="8">
        <f>D15</f>
        <v>46022</v>
      </c>
      <c r="G15" s="18">
        <v>0.25</v>
      </c>
      <c r="H15" s="6"/>
      <c r="I15" s="27"/>
    </row>
    <row r="16" spans="1:14" ht="25.4" hidden="1" customHeight="1">
      <c r="A16" s="45" t="s">
        <v>92</v>
      </c>
      <c r="B16" s="8">
        <v>46025</v>
      </c>
      <c r="C16" s="5">
        <v>0.375</v>
      </c>
      <c r="D16" s="17">
        <f t="shared" ref="D16" si="2">B16</f>
        <v>46025</v>
      </c>
      <c r="E16" s="5">
        <v>0.45</v>
      </c>
      <c r="F16" s="8">
        <f>B16</f>
        <v>46025</v>
      </c>
      <c r="G16" s="18">
        <v>0.60416666666666663</v>
      </c>
      <c r="H16" s="6" t="s">
        <v>18</v>
      </c>
      <c r="I16" s="27"/>
    </row>
    <row r="17" spans="1:14" ht="25.4" hidden="1" customHeight="1">
      <c r="A17" s="44" t="s">
        <v>88</v>
      </c>
      <c r="B17" s="8">
        <v>46028</v>
      </c>
      <c r="C17" s="5">
        <v>0.36319444444444443</v>
      </c>
      <c r="D17" s="17">
        <f>B17+9</f>
        <v>46037</v>
      </c>
      <c r="E17" s="5">
        <v>0.35416666666666669</v>
      </c>
      <c r="F17" s="8">
        <f>D17+1</f>
        <v>46038</v>
      </c>
      <c r="G17" s="18">
        <v>0.94652777777777775</v>
      </c>
      <c r="H17" s="6" t="s">
        <v>15</v>
      </c>
      <c r="I17" s="27"/>
    </row>
    <row r="18" spans="1:14" ht="25.4" customHeight="1">
      <c r="A18" s="45" t="s">
        <v>114</v>
      </c>
      <c r="B18" s="8">
        <f>F17+10</f>
        <v>46048</v>
      </c>
      <c r="C18" s="5">
        <v>0.66666666666666663</v>
      </c>
      <c r="D18" s="17">
        <f>B18</f>
        <v>46048</v>
      </c>
      <c r="E18" s="5">
        <v>0.9916666666666667</v>
      </c>
      <c r="F18" s="8">
        <f>B18+1</f>
        <v>46049</v>
      </c>
      <c r="G18" s="18">
        <v>0.6875</v>
      </c>
      <c r="H18" s="6" t="s">
        <v>159</v>
      </c>
      <c r="I18" s="27"/>
    </row>
    <row r="19" spans="1:14" ht="25.4" customHeight="1">
      <c r="A19" s="44" t="s">
        <v>95</v>
      </c>
      <c r="B19" s="8">
        <f>F18+1</f>
        <v>46050</v>
      </c>
      <c r="C19" s="5">
        <v>0.10416666666666667</v>
      </c>
      <c r="D19" s="8">
        <f>B19</f>
        <v>46050</v>
      </c>
      <c r="E19" s="5">
        <v>0.87222222222222223</v>
      </c>
      <c r="F19" s="8">
        <f>B19+1</f>
        <v>46051</v>
      </c>
      <c r="G19" s="5">
        <v>0.2673611111111111</v>
      </c>
      <c r="H19" s="6" t="s">
        <v>170</v>
      </c>
      <c r="I19" s="27"/>
    </row>
    <row r="20" spans="1:14" ht="25.4" customHeight="1">
      <c r="A20" s="44" t="s">
        <v>103</v>
      </c>
      <c r="B20" s="56">
        <f>F19+1</f>
        <v>46052</v>
      </c>
      <c r="C20" s="22">
        <v>0.60416666666666663</v>
      </c>
      <c r="D20" s="24">
        <f>B20+1</f>
        <v>46053</v>
      </c>
      <c r="E20" s="22">
        <v>0.58333333333333337</v>
      </c>
      <c r="F20" s="8">
        <f>D20</f>
        <v>46053</v>
      </c>
      <c r="G20" s="18">
        <v>0.9375</v>
      </c>
      <c r="H20" s="9" t="s">
        <v>15</v>
      </c>
      <c r="I20" s="27"/>
    </row>
    <row r="21" spans="1:14" ht="25.4" customHeight="1">
      <c r="A21" s="44" t="s">
        <v>102</v>
      </c>
      <c r="B21" s="24">
        <f>F20+3</f>
        <v>46056</v>
      </c>
      <c r="C21" s="22">
        <v>8.3333333333333329E-2</v>
      </c>
      <c r="D21" s="24">
        <f t="shared" ref="D21:D23" si="3">B21</f>
        <v>46056</v>
      </c>
      <c r="E21" s="22">
        <v>0.16666666666666666</v>
      </c>
      <c r="F21" s="8">
        <f>D21</f>
        <v>46056</v>
      </c>
      <c r="G21" s="18">
        <v>0.5</v>
      </c>
      <c r="H21" s="6"/>
      <c r="I21" s="27"/>
    </row>
    <row r="22" spans="1:14" ht="25.4" customHeight="1">
      <c r="A22" s="44" t="s">
        <v>119</v>
      </c>
      <c r="B22" s="24">
        <f>F21+3</f>
        <v>46059</v>
      </c>
      <c r="C22" s="18">
        <v>0</v>
      </c>
      <c r="D22" s="24">
        <f>B22</f>
        <v>46059</v>
      </c>
      <c r="E22" s="18">
        <v>0.5</v>
      </c>
      <c r="F22" s="8">
        <f>D22+1</f>
        <v>46060</v>
      </c>
      <c r="G22" s="18">
        <v>0.5</v>
      </c>
      <c r="H22" s="6"/>
      <c r="I22" s="27"/>
    </row>
    <row r="23" spans="1:14" ht="25.4" customHeight="1">
      <c r="A23" s="44" t="s">
        <v>161</v>
      </c>
      <c r="B23" s="24">
        <f>F22+5</f>
        <v>46065</v>
      </c>
      <c r="C23" s="22">
        <v>0.25</v>
      </c>
      <c r="D23" s="24">
        <f t="shared" si="3"/>
        <v>46065</v>
      </c>
      <c r="E23" s="22">
        <v>0.33333333333333331</v>
      </c>
      <c r="F23" s="24">
        <f>B23</f>
        <v>46065</v>
      </c>
      <c r="G23" s="22">
        <v>0.91666666666666663</v>
      </c>
      <c r="H23" s="6"/>
      <c r="I23" s="27"/>
    </row>
    <row r="24" spans="1:14" ht="25.4" customHeight="1">
      <c r="A24" s="44" t="s">
        <v>175</v>
      </c>
      <c r="B24" s="24">
        <f>F23+1</f>
        <v>46066</v>
      </c>
      <c r="C24" s="22">
        <v>0.33333333333333331</v>
      </c>
      <c r="D24" s="24">
        <f t="shared" ref="D24" si="4">B24</f>
        <v>46066</v>
      </c>
      <c r="E24" s="22">
        <v>0.375</v>
      </c>
      <c r="F24" s="24">
        <f>B24</f>
        <v>46066</v>
      </c>
      <c r="G24" s="22">
        <v>0.75</v>
      </c>
      <c r="H24" s="6"/>
      <c r="I24" s="27"/>
    </row>
    <row r="25" spans="1:14" ht="25.4" customHeight="1">
      <c r="A25" s="44" t="s">
        <v>178</v>
      </c>
      <c r="B25" s="24">
        <f>F24+2</f>
        <v>46068</v>
      </c>
      <c r="C25" s="22">
        <v>8.3333333333333329E-2</v>
      </c>
      <c r="D25" s="24">
        <f t="shared" ref="D25" si="5">B25</f>
        <v>46068</v>
      </c>
      <c r="E25" s="22">
        <v>0.41666666666666669</v>
      </c>
      <c r="F25" s="24">
        <f>B25</f>
        <v>46068</v>
      </c>
      <c r="G25" s="22">
        <v>0.83333333333333337</v>
      </c>
      <c r="H25" s="6"/>
      <c r="I25" s="27"/>
    </row>
    <row r="26" spans="1:14" customFormat="1" ht="24" customHeight="1">
      <c r="A26" s="73" t="s">
        <v>164</v>
      </c>
      <c r="B26" s="74"/>
      <c r="C26" s="74"/>
      <c r="D26" s="74"/>
      <c r="E26" s="74"/>
      <c r="F26" s="74"/>
      <c r="G26" s="74"/>
      <c r="H26" s="74"/>
      <c r="I26" s="74"/>
    </row>
    <row r="27" spans="1:14" customFormat="1" ht="24" customHeight="1">
      <c r="A27" s="2" t="s">
        <v>3</v>
      </c>
      <c r="B27" s="69" t="s">
        <v>4</v>
      </c>
      <c r="C27" s="70"/>
      <c r="D27" s="69" t="s">
        <v>5</v>
      </c>
      <c r="E27" s="70"/>
      <c r="F27" s="69" t="s">
        <v>6</v>
      </c>
      <c r="G27" s="70"/>
      <c r="H27" s="3" t="s">
        <v>7</v>
      </c>
      <c r="I27" s="3" t="s">
        <v>8</v>
      </c>
      <c r="N27" t="s">
        <v>13</v>
      </c>
    </row>
    <row r="28" spans="1:14" ht="25.4" hidden="1" customHeight="1">
      <c r="A28" s="44" t="s">
        <v>85</v>
      </c>
      <c r="B28" s="8">
        <v>46026</v>
      </c>
      <c r="C28" s="5">
        <v>0.45694444444444443</v>
      </c>
      <c r="D28" s="8">
        <v>46027</v>
      </c>
      <c r="E28" s="5">
        <v>0.2951388888888889</v>
      </c>
      <c r="F28" s="8">
        <f>D28</f>
        <v>46027</v>
      </c>
      <c r="G28" s="5">
        <v>0.625</v>
      </c>
      <c r="H28" s="6" t="s">
        <v>37</v>
      </c>
      <c r="I28" s="27"/>
    </row>
    <row r="29" spans="1:14" ht="25.4" hidden="1" customHeight="1">
      <c r="A29" s="44" t="s">
        <v>87</v>
      </c>
      <c r="B29" s="8">
        <f>F28+1</f>
        <v>46028</v>
      </c>
      <c r="C29" s="5">
        <v>0.66666666666666663</v>
      </c>
      <c r="D29" s="8">
        <f>B29+1</f>
        <v>46029</v>
      </c>
      <c r="E29" s="5">
        <v>0.10416666666666667</v>
      </c>
      <c r="F29" s="8">
        <f>D29</f>
        <v>46029</v>
      </c>
      <c r="G29" s="5">
        <v>0.30486111111111114</v>
      </c>
      <c r="H29" s="6"/>
      <c r="I29" s="27"/>
    </row>
    <row r="30" spans="1:14" ht="25.4" hidden="1" customHeight="1">
      <c r="A30" s="44" t="s">
        <v>92</v>
      </c>
      <c r="B30" s="8">
        <v>46031</v>
      </c>
      <c r="C30" s="5">
        <v>0.20833333333333334</v>
      </c>
      <c r="D30" s="8">
        <f>B30</f>
        <v>46031</v>
      </c>
      <c r="E30" s="5">
        <v>0.46319444444444446</v>
      </c>
      <c r="F30" s="8">
        <f>D30</f>
        <v>46031</v>
      </c>
      <c r="G30" s="18">
        <v>0.69930555555555551</v>
      </c>
      <c r="H30" s="6"/>
      <c r="I30" s="27"/>
    </row>
    <row r="31" spans="1:14" ht="25.4" hidden="1" customHeight="1">
      <c r="A31" s="50" t="s">
        <v>88</v>
      </c>
      <c r="B31" s="8">
        <v>46034</v>
      </c>
      <c r="C31" s="5">
        <v>0.33333333333333331</v>
      </c>
      <c r="D31" s="8">
        <f>B31+4</f>
        <v>46038</v>
      </c>
      <c r="E31" s="5">
        <v>0.125</v>
      </c>
      <c r="F31" s="8">
        <v>46040</v>
      </c>
      <c r="G31" s="18">
        <v>1.3194444444444444E-2</v>
      </c>
      <c r="H31" s="6" t="s">
        <v>15</v>
      </c>
      <c r="I31" s="27"/>
    </row>
    <row r="32" spans="1:14" ht="25.4" hidden="1" customHeight="1">
      <c r="A32" s="50" t="s">
        <v>134</v>
      </c>
      <c r="B32" s="8">
        <f>F31+4</f>
        <v>46044</v>
      </c>
      <c r="C32" s="5">
        <v>0.75</v>
      </c>
      <c r="D32" s="8">
        <v>46046</v>
      </c>
      <c r="E32" s="5">
        <v>0.66666666666666663</v>
      </c>
      <c r="F32" s="8">
        <f t="shared" ref="F32:F38" si="6">D32+1</f>
        <v>46047</v>
      </c>
      <c r="G32" s="18">
        <v>0.27083333333333331</v>
      </c>
      <c r="H32" s="6" t="s">
        <v>15</v>
      </c>
      <c r="I32" s="27"/>
    </row>
    <row r="33" spans="1:9" ht="25.4" customHeight="1">
      <c r="A33" s="50" t="s">
        <v>135</v>
      </c>
      <c r="B33" s="8">
        <f>F32+1</f>
        <v>46048</v>
      </c>
      <c r="C33" s="5">
        <v>0.375</v>
      </c>
      <c r="D33" s="8">
        <f>B33+1</f>
        <v>46049</v>
      </c>
      <c r="E33" s="5">
        <v>0.72916666666666663</v>
      </c>
      <c r="F33" s="8">
        <f t="shared" si="6"/>
        <v>46050</v>
      </c>
      <c r="G33" s="18">
        <v>2.0833333333333332E-2</v>
      </c>
      <c r="H33" s="6" t="s">
        <v>15</v>
      </c>
      <c r="I33" s="27"/>
    </row>
    <row r="34" spans="1:9" ht="25.4" customHeight="1">
      <c r="A34" s="50" t="s">
        <v>136</v>
      </c>
      <c r="B34" s="8">
        <f>F33+1</f>
        <v>46051</v>
      </c>
      <c r="C34" s="5">
        <v>0.70833333333333337</v>
      </c>
      <c r="D34" s="8">
        <f>B34+1</f>
        <v>46052</v>
      </c>
      <c r="E34" s="5">
        <v>0</v>
      </c>
      <c r="F34" s="8">
        <f>D34</f>
        <v>46052</v>
      </c>
      <c r="G34" s="18">
        <v>0.41666666666666669</v>
      </c>
      <c r="H34" s="6"/>
      <c r="I34" s="27"/>
    </row>
    <row r="35" spans="1:9" ht="25.4" customHeight="1">
      <c r="A35" s="50" t="s">
        <v>138</v>
      </c>
      <c r="B35" s="54">
        <f>F34+2</f>
        <v>46054</v>
      </c>
      <c r="C35" s="18">
        <v>0.41666666666666669</v>
      </c>
      <c r="D35" s="24">
        <f>B35+1</f>
        <v>46055</v>
      </c>
      <c r="E35" s="22">
        <v>0</v>
      </c>
      <c r="F35" s="24">
        <f t="shared" si="6"/>
        <v>46056</v>
      </c>
      <c r="G35" s="22">
        <v>0</v>
      </c>
      <c r="H35" s="6"/>
      <c r="I35" s="27"/>
    </row>
    <row r="36" spans="1:9" ht="25.4" customHeight="1">
      <c r="A36" s="50" t="s">
        <v>152</v>
      </c>
      <c r="B36" s="24">
        <f>F35+4</f>
        <v>46060</v>
      </c>
      <c r="C36" s="18">
        <v>0.5</v>
      </c>
      <c r="D36" s="24">
        <f>B36</f>
        <v>46060</v>
      </c>
      <c r="E36" s="18">
        <v>0.58333333333333337</v>
      </c>
      <c r="F36" s="24">
        <f t="shared" si="6"/>
        <v>46061</v>
      </c>
      <c r="G36" s="18">
        <v>0.16666666666666666</v>
      </c>
      <c r="H36" s="6"/>
      <c r="I36" s="27"/>
    </row>
    <row r="37" spans="1:9" ht="25.4" customHeight="1">
      <c r="A37" s="50" t="s">
        <v>162</v>
      </c>
      <c r="B37" s="21">
        <f>F36+1</f>
        <v>46062</v>
      </c>
      <c r="C37" s="22">
        <v>0.33333333333333331</v>
      </c>
      <c r="D37" s="21">
        <f>B37</f>
        <v>46062</v>
      </c>
      <c r="E37" s="22">
        <v>0.66666666666666663</v>
      </c>
      <c r="F37" s="21">
        <f t="shared" si="6"/>
        <v>46063</v>
      </c>
      <c r="G37" s="22">
        <v>8.3333333333333329E-2</v>
      </c>
      <c r="H37" s="6"/>
      <c r="I37" s="27"/>
    </row>
    <row r="38" spans="1:9" ht="25.4" customHeight="1">
      <c r="A38" s="50" t="s">
        <v>169</v>
      </c>
      <c r="B38" s="21">
        <f>F37+1</f>
        <v>46064</v>
      </c>
      <c r="C38" s="22">
        <v>0.75</v>
      </c>
      <c r="D38" s="21">
        <f>B38</f>
        <v>46064</v>
      </c>
      <c r="E38" s="22">
        <v>0.83333333333333337</v>
      </c>
      <c r="F38" s="21">
        <f t="shared" si="6"/>
        <v>46065</v>
      </c>
      <c r="G38" s="22">
        <v>0.25</v>
      </c>
      <c r="H38" s="6"/>
      <c r="I38" s="27"/>
    </row>
    <row r="39" spans="1:9" ht="25.4" customHeight="1">
      <c r="A39" s="50" t="s">
        <v>176</v>
      </c>
      <c r="B39" s="54">
        <f>F38+2</f>
        <v>46067</v>
      </c>
      <c r="C39" s="18">
        <v>0.25</v>
      </c>
      <c r="D39" s="24">
        <f>B39+1</f>
        <v>46068</v>
      </c>
      <c r="E39" s="22">
        <v>0</v>
      </c>
      <c r="F39" s="24">
        <f t="shared" ref="F39" si="7">D39+1</f>
        <v>46069</v>
      </c>
      <c r="G39" s="22">
        <v>0</v>
      </c>
      <c r="H39" s="6"/>
      <c r="I39" s="27"/>
    </row>
  </sheetData>
  <mergeCells count="17">
    <mergeCell ref="B27:C27"/>
    <mergeCell ref="D27:E27"/>
    <mergeCell ref="F27:G27"/>
    <mergeCell ref="A11:I11"/>
    <mergeCell ref="B12:C12"/>
    <mergeCell ref="D12:E12"/>
    <mergeCell ref="F12:G12"/>
    <mergeCell ref="A26:I26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0" type="noConversion"/>
  <conditionalFormatting sqref="B4:B6">
    <cfRule type="cellIs" dxfId="390" priority="466" stopIfTrue="1" operator="lessThan">
      <formula>$H$3</formula>
    </cfRule>
    <cfRule type="cellIs" dxfId="389" priority="465" stopIfTrue="1" operator="equal">
      <formula>$H$3</formula>
    </cfRule>
  </conditionalFormatting>
  <conditionalFormatting sqref="B8:B19 D19">
    <cfRule type="cellIs" dxfId="388" priority="199" stopIfTrue="1" operator="lessThan">
      <formula>$H$3</formula>
    </cfRule>
  </conditionalFormatting>
  <conditionalFormatting sqref="B8:B19">
    <cfRule type="cellIs" dxfId="387" priority="198" stopIfTrue="1" operator="equal">
      <formula>$H$3</formula>
    </cfRule>
  </conditionalFormatting>
  <conditionalFormatting sqref="B26:B27">
    <cfRule type="cellIs" dxfId="386" priority="299" stopIfTrue="1" operator="lessThan">
      <formula>$H$3</formula>
    </cfRule>
    <cfRule type="cellIs" dxfId="385" priority="298" stopIfTrue="1" operator="equal">
      <formula>$H$3</formula>
    </cfRule>
  </conditionalFormatting>
  <conditionalFormatting sqref="B28:B34">
    <cfRule type="cellIs" dxfId="384" priority="99" stopIfTrue="1" operator="lessThan">
      <formula>$H$3</formula>
    </cfRule>
    <cfRule type="cellIs" dxfId="383" priority="98" stopIfTrue="1" operator="equal">
      <formula>$H$3</formula>
    </cfRule>
  </conditionalFormatting>
  <conditionalFormatting sqref="B4:C4">
    <cfRule type="expression" dxfId="382" priority="82664" stopIfTrue="1">
      <formula>AND($B213&lt;$H$3,$B213&lt;&gt;"")</formula>
    </cfRule>
    <cfRule type="expression" dxfId="381" priority="82663" stopIfTrue="1">
      <formula>AND($B213=$H$3,$B213&lt;&gt;"")</formula>
    </cfRule>
  </conditionalFormatting>
  <conditionalFormatting sqref="B11:C11">
    <cfRule type="expression" dxfId="380" priority="482" stopIfTrue="1">
      <formula>AND($B223&lt;$H$3,$B223&lt;&gt;"")</formula>
    </cfRule>
    <cfRule type="expression" dxfId="379" priority="481" stopIfTrue="1">
      <formula>AND($B223=$H$3,$B223&lt;&gt;"")</formula>
    </cfRule>
  </conditionalFormatting>
  <conditionalFormatting sqref="B26:C26">
    <cfRule type="expression" dxfId="378" priority="296" stopIfTrue="1">
      <formula>AND($B231=$H$3,$B231&lt;&gt;"")</formula>
    </cfRule>
    <cfRule type="expression" dxfId="377" priority="297" stopIfTrue="1">
      <formula>AND($B231&lt;$H$3,$B231&lt;&gt;"")</formula>
    </cfRule>
  </conditionalFormatting>
  <conditionalFormatting sqref="C6 E6">
    <cfRule type="expression" dxfId="376" priority="837" stopIfTrue="1">
      <formula>B6&lt;$H$3</formula>
    </cfRule>
  </conditionalFormatting>
  <conditionalFormatting sqref="C6 E6:G6 E13:G17 C28:C39">
    <cfRule type="expression" dxfId="375" priority="883" stopIfTrue="1">
      <formula>$F6=$H$3</formula>
    </cfRule>
  </conditionalFormatting>
  <conditionalFormatting sqref="C8:C10 E8:E10 C20:C25 C13:C16">
    <cfRule type="expression" dxfId="374" priority="1832" stopIfTrue="1">
      <formula>B8&lt;$H$3</formula>
    </cfRule>
  </conditionalFormatting>
  <conditionalFormatting sqref="C13:C25 E21:E25 G19 E19">
    <cfRule type="expression" dxfId="373" priority="46" stopIfTrue="1">
      <formula>$F13=$H$3</formula>
    </cfRule>
  </conditionalFormatting>
  <conditionalFormatting sqref="C20:C25">
    <cfRule type="expression" dxfId="372" priority="47" stopIfTrue="1">
      <formula>$B20=$H$3</formula>
    </cfRule>
    <cfRule type="expression" dxfId="371" priority="306" stopIfTrue="1">
      <formula>$B20=$H$3</formula>
    </cfRule>
    <cfRule type="expression" dxfId="370" priority="305" stopIfTrue="1">
      <formula>$F20=$H$3</formula>
    </cfRule>
  </conditionalFormatting>
  <conditionalFormatting sqref="C28:C39 E37">
    <cfRule type="expression" dxfId="369" priority="33" stopIfTrue="1">
      <formula>B28&lt;$H$3</formula>
    </cfRule>
  </conditionalFormatting>
  <conditionalFormatting sqref="C37 E37">
    <cfRule type="expression" dxfId="368" priority="30" stopIfTrue="1">
      <formula>$F37=$H$3</formula>
    </cfRule>
    <cfRule type="expression" dxfId="367" priority="29" stopIfTrue="1">
      <formula>B37&lt;$H$3</formula>
    </cfRule>
  </conditionalFormatting>
  <conditionalFormatting sqref="C37:C38 E37:E38">
    <cfRule type="expression" dxfId="366" priority="22" stopIfTrue="1">
      <formula>$B37=$H$3</formula>
    </cfRule>
  </conditionalFormatting>
  <conditionalFormatting sqref="C38 E38">
    <cfRule type="expression" dxfId="365" priority="21" stopIfTrue="1">
      <formula>$F38=$H$3</formula>
    </cfRule>
  </conditionalFormatting>
  <conditionalFormatting sqref="D4:D5">
    <cfRule type="cellIs" dxfId="364" priority="479" stopIfTrue="1" operator="equal">
      <formula>$H$3</formula>
    </cfRule>
    <cfRule type="cellIs" dxfId="363" priority="480" stopIfTrue="1" operator="lessThan">
      <formula>$H$3</formula>
    </cfRule>
  </conditionalFormatting>
  <conditionalFormatting sqref="D6">
    <cfRule type="cellIs" dxfId="362" priority="469" stopIfTrue="1" operator="equal">
      <formula>$H$3</formula>
    </cfRule>
    <cfRule type="cellIs" dxfId="361" priority="464" stopIfTrue="1" operator="lessThan">
      <formula>$H$3</formula>
    </cfRule>
  </conditionalFormatting>
  <conditionalFormatting sqref="D8:D10">
    <cfRule type="cellIs" dxfId="360" priority="330" stopIfTrue="1" operator="equal">
      <formula>$H$3</formula>
    </cfRule>
    <cfRule type="cellIs" dxfId="359" priority="326" stopIfTrue="1" operator="lessThan">
      <formula>$H$3</formula>
    </cfRule>
  </conditionalFormatting>
  <conditionalFormatting sqref="D11:D12">
    <cfRule type="cellIs" dxfId="358" priority="390" stopIfTrue="1" operator="equal">
      <formula>$H$3</formula>
    </cfRule>
    <cfRule type="cellIs" dxfId="357" priority="391" stopIfTrue="1" operator="lessThan">
      <formula>$H$3</formula>
    </cfRule>
  </conditionalFormatting>
  <conditionalFormatting sqref="D13:D18">
    <cfRule type="cellIs" dxfId="356" priority="192" stopIfTrue="1" operator="lessThan">
      <formula>$H$3</formula>
    </cfRule>
  </conditionalFormatting>
  <conditionalFormatting sqref="D13:D19">
    <cfRule type="cellIs" dxfId="355" priority="194" stopIfTrue="1" operator="equal">
      <formula>$H$3</formula>
    </cfRule>
  </conditionalFormatting>
  <conditionalFormatting sqref="D26:D27">
    <cfRule type="cellIs" dxfId="354" priority="294" stopIfTrue="1" operator="equal">
      <formula>$H$3</formula>
    </cfRule>
    <cfRule type="cellIs" dxfId="353" priority="295" stopIfTrue="1" operator="lessThan">
      <formula>$H$3</formula>
    </cfRule>
  </conditionalFormatting>
  <conditionalFormatting sqref="D28:D34">
    <cfRule type="cellIs" dxfId="352" priority="161" stopIfTrue="1" operator="equal">
      <formula>$H$3</formula>
    </cfRule>
    <cfRule type="cellIs" dxfId="351" priority="162" stopIfTrue="1" operator="lessThan">
      <formula>$H$3</formula>
    </cfRule>
  </conditionalFormatting>
  <conditionalFormatting sqref="D4:E4">
    <cfRule type="expression" dxfId="350" priority="82701">
      <formula>AND($D213=$H$3,$D213&lt;&gt;"")</formula>
    </cfRule>
    <cfRule type="expression" dxfId="349" priority="82700">
      <formula>AND($D213&lt;$H$3,$D213&lt;&gt;"")</formula>
    </cfRule>
  </conditionalFormatting>
  <conditionalFormatting sqref="D11:E11">
    <cfRule type="expression" dxfId="348" priority="478">
      <formula>AND($D223=$H$3,$D223&lt;&gt;"")</formula>
    </cfRule>
    <cfRule type="expression" dxfId="347" priority="477">
      <formula>AND($D223&lt;$H$3,$D223&lt;&gt;"")</formula>
    </cfRule>
  </conditionalFormatting>
  <conditionalFormatting sqref="D26:E26">
    <cfRule type="expression" dxfId="346" priority="293">
      <formula>AND($D231=$H$3,$D231&lt;&gt;"")</formula>
    </cfRule>
    <cfRule type="expression" dxfId="345" priority="292">
      <formula>AND($D231&lt;$H$3,$D231&lt;&gt;"")</formula>
    </cfRule>
  </conditionalFormatting>
  <conditionalFormatting sqref="D4:F5">
    <cfRule type="cellIs" dxfId="344" priority="476" stopIfTrue="1" operator="lessThan">
      <formula>$H$3</formula>
    </cfRule>
  </conditionalFormatting>
  <conditionalFormatting sqref="D11:F12">
    <cfRule type="cellIs" dxfId="343" priority="387" stopIfTrue="1" operator="lessThan">
      <formula>$H$3</formula>
    </cfRule>
  </conditionalFormatting>
  <conditionalFormatting sqref="D26:F27">
    <cfRule type="cellIs" dxfId="342" priority="291" stopIfTrue="1" operator="lessThan">
      <formula>$H$3</formula>
    </cfRule>
  </conditionalFormatting>
  <conditionalFormatting sqref="E4">
    <cfRule type="expression" dxfId="341" priority="82707" stopIfTrue="1">
      <formula>$D213=$H$3</formula>
    </cfRule>
  </conditionalFormatting>
  <conditionalFormatting sqref="E11">
    <cfRule type="expression" dxfId="340" priority="475" stopIfTrue="1">
      <formula>$D223=$H$3</formula>
    </cfRule>
  </conditionalFormatting>
  <conditionalFormatting sqref="E13:E19">
    <cfRule type="expression" dxfId="339" priority="12" stopIfTrue="1">
      <formula>D13&lt;$H$3</formula>
    </cfRule>
  </conditionalFormatting>
  <conditionalFormatting sqref="E21">
    <cfRule type="expression" dxfId="338" priority="2067" stopIfTrue="1">
      <formula>$B21=$H$3</formula>
    </cfRule>
  </conditionalFormatting>
  <conditionalFormatting sqref="E21:E25 C17:C25">
    <cfRule type="expression" dxfId="337" priority="45" stopIfTrue="1">
      <formula>B17&lt;$H$3</formula>
    </cfRule>
  </conditionalFormatting>
  <conditionalFormatting sqref="E26">
    <cfRule type="expression" dxfId="336" priority="290" stopIfTrue="1">
      <formula>$D231=$H$3</formula>
    </cfRule>
  </conditionalFormatting>
  <conditionalFormatting sqref="E28:E36">
    <cfRule type="expression" dxfId="335" priority="67" stopIfTrue="1">
      <formula>D28&lt;$H$3</formula>
    </cfRule>
  </conditionalFormatting>
  <conditionalFormatting sqref="E28:E39">
    <cfRule type="expression" dxfId="334" priority="68" stopIfTrue="1">
      <formula>$F28=$H$3</formula>
    </cfRule>
  </conditionalFormatting>
  <conditionalFormatting sqref="E35">
    <cfRule type="expression" dxfId="333" priority="66" stopIfTrue="1">
      <formula>$F35=$H$3</formula>
    </cfRule>
    <cfRule type="expression" dxfId="332" priority="65" stopIfTrue="1">
      <formula>D35&lt;$H$3</formula>
    </cfRule>
    <cfRule type="expression" dxfId="331" priority="64" stopIfTrue="1">
      <formula>$B35=$H$3</formula>
    </cfRule>
    <cfRule type="expression" dxfId="330" priority="63" stopIfTrue="1">
      <formula>$F35=$H$3</formula>
    </cfRule>
  </conditionalFormatting>
  <conditionalFormatting sqref="E38 C38">
    <cfRule type="expression" dxfId="329" priority="20" stopIfTrue="1">
      <formula>$B38=$H$3</formula>
    </cfRule>
  </conditionalFormatting>
  <conditionalFormatting sqref="E38:E39">
    <cfRule type="expression" dxfId="328" priority="11" stopIfTrue="1">
      <formula>D38&lt;$H$3</formula>
    </cfRule>
  </conditionalFormatting>
  <conditionalFormatting sqref="E39">
    <cfRule type="expression" dxfId="327" priority="7" stopIfTrue="1">
      <formula>$F39=$H$3</formula>
    </cfRule>
    <cfRule type="expression" dxfId="326" priority="8" stopIfTrue="1">
      <formula>$B39=$H$3</formula>
    </cfRule>
    <cfRule type="expression" dxfId="325" priority="9" stopIfTrue="1">
      <formula>D39&lt;$H$3</formula>
    </cfRule>
    <cfRule type="expression" dxfId="324" priority="10" stopIfTrue="1">
      <formula>$F39=$H$3</formula>
    </cfRule>
  </conditionalFormatting>
  <conditionalFormatting sqref="E8:G10 C20:C25 F20:G22 G23:G25 C8:C10">
    <cfRule type="expression" dxfId="323" priority="1218" stopIfTrue="1">
      <formula>$F8=$H$3</formula>
    </cfRule>
  </conditionalFormatting>
  <conditionalFormatting sqref="E18:G18">
    <cfRule type="expression" dxfId="322" priority="13" stopIfTrue="1">
      <formula>$F18=$H$3</formula>
    </cfRule>
  </conditionalFormatting>
  <conditionalFormatting sqref="F4:F6">
    <cfRule type="cellIs" dxfId="321" priority="463" stopIfTrue="1" operator="equal">
      <formula>$H$3</formula>
    </cfRule>
  </conditionalFormatting>
  <conditionalFormatting sqref="F6">
    <cfRule type="cellIs" dxfId="320" priority="468" stopIfTrue="1" operator="lessThan">
      <formula>$H$3</formula>
    </cfRule>
  </conditionalFormatting>
  <conditionalFormatting sqref="F8:F10">
    <cfRule type="cellIs" dxfId="319" priority="329" stopIfTrue="1" operator="lessThan">
      <formula>$H$3</formula>
    </cfRule>
  </conditionalFormatting>
  <conditionalFormatting sqref="F8:F22">
    <cfRule type="cellIs" dxfId="318" priority="169" stopIfTrue="1" operator="equal">
      <formula>$H$3</formula>
    </cfRule>
  </conditionalFormatting>
  <conditionalFormatting sqref="F13:F22">
    <cfRule type="cellIs" dxfId="317" priority="171" stopIfTrue="1" operator="lessThan">
      <formula>$H$3</formula>
    </cfRule>
  </conditionalFormatting>
  <conditionalFormatting sqref="F26:F27">
    <cfRule type="cellIs" dxfId="316" priority="289" stopIfTrue="1" operator="equal">
      <formula>$H$3</formula>
    </cfRule>
  </conditionalFormatting>
  <conditionalFormatting sqref="F28:F34">
    <cfRule type="cellIs" dxfId="315" priority="136" stopIfTrue="1" operator="lessThan">
      <formula>$H$3</formula>
    </cfRule>
    <cfRule type="cellIs" dxfId="314" priority="135" stopIfTrue="1" operator="equal">
      <formula>$H$3</formula>
    </cfRule>
  </conditionalFormatting>
  <conditionalFormatting sqref="F4:G4">
    <cfRule type="expression" dxfId="313" priority="82729">
      <formula>AND($F213=$H$3,$F213&lt;&gt;"")</formula>
    </cfRule>
    <cfRule type="expression" dxfId="312" priority="82728">
      <formula>AND($F213&lt;$H$3,$F213&lt;&gt;"")</formula>
    </cfRule>
  </conditionalFormatting>
  <conditionalFormatting sqref="F11:G11">
    <cfRule type="expression" dxfId="311" priority="472">
      <formula>AND($F223&lt;$H$3,$F223&lt;&gt;"")</formula>
    </cfRule>
    <cfRule type="expression" dxfId="310" priority="473">
      <formula>AND($F223=$H$3,$F223&lt;&gt;"")</formula>
    </cfRule>
  </conditionalFormatting>
  <conditionalFormatting sqref="F26:G26">
    <cfRule type="expression" dxfId="309" priority="288">
      <formula>AND($F231=$H$3,$F231&lt;&gt;"")</formula>
    </cfRule>
    <cfRule type="expression" dxfId="308" priority="287">
      <formula>AND($F231&lt;$H$3,$F231&lt;&gt;"")</formula>
    </cfRule>
  </conditionalFormatting>
  <conditionalFormatting sqref="G4">
    <cfRule type="expression" dxfId="307" priority="82736" stopIfTrue="1">
      <formula>$F213=$H$3</formula>
    </cfRule>
  </conditionalFormatting>
  <conditionalFormatting sqref="G6 G8:G10">
    <cfRule type="expression" dxfId="306" priority="440" stopIfTrue="1">
      <formula>F6&lt;$H$3</formula>
    </cfRule>
  </conditionalFormatting>
  <conditionalFormatting sqref="G11">
    <cfRule type="expression" dxfId="305" priority="471" stopIfTrue="1">
      <formula>$F223=$H$3</formula>
    </cfRule>
  </conditionalFormatting>
  <conditionalFormatting sqref="G13:G25">
    <cfRule type="expression" dxfId="304" priority="36" stopIfTrue="1">
      <formula>F13&lt;$H$3</formula>
    </cfRule>
  </conditionalFormatting>
  <conditionalFormatting sqref="G23:G25 E23:E25">
    <cfRule type="expression" dxfId="303" priority="37" stopIfTrue="1">
      <formula>$B23=$H$3</formula>
    </cfRule>
  </conditionalFormatting>
  <conditionalFormatting sqref="G23:G25">
    <cfRule type="expression" dxfId="302" priority="35" stopIfTrue="1">
      <formula>$B23=$H$3</formula>
    </cfRule>
    <cfRule type="expression" dxfId="301" priority="34" stopIfTrue="1">
      <formula>$F23=$H$3</formula>
    </cfRule>
  </conditionalFormatting>
  <conditionalFormatting sqref="G26">
    <cfRule type="expression" dxfId="300" priority="286" stopIfTrue="1">
      <formula>$F231=$H$3</formula>
    </cfRule>
  </conditionalFormatting>
  <conditionalFormatting sqref="G28:G36">
    <cfRule type="expression" dxfId="299" priority="42" stopIfTrue="1">
      <formula>F28&lt;$H$3</formula>
    </cfRule>
    <cfRule type="expression" dxfId="298" priority="43" stopIfTrue="1">
      <formula>$F28=$H$3</formula>
    </cfRule>
  </conditionalFormatting>
  <conditionalFormatting sqref="G35">
    <cfRule type="expression" dxfId="297" priority="39" stopIfTrue="1">
      <formula>$B35=$H$3</formula>
    </cfRule>
    <cfRule type="expression" dxfId="296" priority="38" stopIfTrue="1">
      <formula>$F35=$H$3</formula>
    </cfRule>
    <cfRule type="expression" dxfId="295" priority="41" stopIfTrue="1">
      <formula>$F35=$H$3</formula>
    </cfRule>
    <cfRule type="expression" dxfId="294" priority="40" stopIfTrue="1">
      <formula>F35&lt;$H$3</formula>
    </cfRule>
  </conditionalFormatting>
  <conditionalFormatting sqref="G37">
    <cfRule type="expression" dxfId="293" priority="32" stopIfTrue="1">
      <formula>$B37=$H$3</formula>
    </cfRule>
    <cfRule type="expression" dxfId="292" priority="31" stopIfTrue="1">
      <formula>F37&lt;$H$3</formula>
    </cfRule>
  </conditionalFormatting>
  <conditionalFormatting sqref="G37:G38">
    <cfRule type="expression" dxfId="291" priority="19" stopIfTrue="1">
      <formula>$F37=$H$3</formula>
    </cfRule>
    <cfRule type="expression" dxfId="290" priority="28" stopIfTrue="1">
      <formula>$F37=$H$3</formula>
    </cfRule>
    <cfRule type="expression" dxfId="289" priority="24" stopIfTrue="1">
      <formula>$B37=$H$3</formula>
    </cfRule>
  </conditionalFormatting>
  <conditionalFormatting sqref="G38">
    <cfRule type="expression" dxfId="288" priority="23" stopIfTrue="1">
      <formula>F38&lt;$H$3</formula>
    </cfRule>
    <cfRule type="expression" dxfId="287" priority="18" stopIfTrue="1">
      <formula>$B38=$H$3</formula>
    </cfRule>
  </conditionalFormatting>
  <conditionalFormatting sqref="G38:G39">
    <cfRule type="expression" dxfId="286" priority="2" stopIfTrue="1">
      <formula>$B38=$H$3</formula>
    </cfRule>
    <cfRule type="expression" dxfId="285" priority="6" stopIfTrue="1">
      <formula>$F38=$H$3</formula>
    </cfRule>
  </conditionalFormatting>
  <conditionalFormatting sqref="G39">
    <cfRule type="expression" dxfId="284" priority="1" stopIfTrue="1">
      <formula>$F39=$H$3</formula>
    </cfRule>
    <cfRule type="expression" dxfId="283" priority="5" stopIfTrue="1">
      <formula>F39&lt;$H$3</formula>
    </cfRule>
    <cfRule type="expression" dxfId="282" priority="4" stopIfTrue="1">
      <formula>$F39=$H$3</formula>
    </cfRule>
    <cfRule type="expression" dxfId="281" priority="3" stopIfTrue="1">
      <formula>F39&lt;$H$3</formula>
    </cfRule>
  </conditionalFormatting>
  <pageMargins left="0.7" right="0.7" top="0.75" bottom="0.75" header="0.3" footer="0.3"/>
  <pageSetup paperSize="9" scale="69" orientation="landscape" r:id="rId1"/>
  <ignoredErrors>
    <ignoredError sqref="D14:D17 F15:F17 D30:D31 F34:F35 D35 D20:D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7"/>
  <sheetViews>
    <sheetView zoomScaleNormal="100" workbookViewId="0">
      <selection activeCell="H37" sqref="H37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3" ht="23.1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5" customHeight="1">
      <c r="A3" s="82"/>
      <c r="B3" s="82"/>
      <c r="C3" s="82"/>
      <c r="D3" s="82"/>
      <c r="E3" s="82"/>
      <c r="F3" s="82"/>
      <c r="G3" s="82"/>
      <c r="H3" s="29">
        <v>46052</v>
      </c>
      <c r="I3" s="19"/>
    </row>
    <row r="4" spans="1:13" s="26" customFormat="1" ht="25.4" customHeight="1">
      <c r="A4" s="75" t="s">
        <v>166</v>
      </c>
      <c r="B4" s="76"/>
      <c r="C4" s="76"/>
      <c r="D4" s="76"/>
      <c r="E4" s="76"/>
      <c r="F4" s="76"/>
      <c r="G4" s="76"/>
      <c r="H4" s="76"/>
      <c r="I4" s="77"/>
    </row>
    <row r="5" spans="1:13" ht="24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M5" t="s">
        <v>11</v>
      </c>
    </row>
    <row r="6" spans="1:13" s="26" customFormat="1" ht="25.4" hidden="1" customHeight="1">
      <c r="A6" s="34" t="s">
        <v>21</v>
      </c>
      <c r="B6" s="8">
        <v>45963</v>
      </c>
      <c r="C6" s="22">
        <v>0.9375</v>
      </c>
      <c r="D6" s="17">
        <v>45965</v>
      </c>
      <c r="E6" s="13">
        <v>0.5</v>
      </c>
      <c r="F6" s="17">
        <v>45966</v>
      </c>
      <c r="G6" s="13">
        <v>0.27083333333333331</v>
      </c>
      <c r="H6" s="6" t="s">
        <v>28</v>
      </c>
      <c r="I6" s="27"/>
    </row>
    <row r="7" spans="1:13" s="26" customFormat="1" ht="25.4" hidden="1" customHeight="1">
      <c r="A7" s="42" t="s">
        <v>20</v>
      </c>
      <c r="B7" s="25"/>
      <c r="C7" s="25"/>
      <c r="D7" s="25"/>
      <c r="E7" s="25"/>
      <c r="F7" s="25"/>
      <c r="G7" s="25"/>
      <c r="H7" s="6" t="s">
        <v>25</v>
      </c>
      <c r="I7" s="27"/>
    </row>
    <row r="8" spans="1:13" s="26" customFormat="1" ht="25.4" hidden="1" customHeight="1">
      <c r="A8" s="42" t="s">
        <v>22</v>
      </c>
      <c r="B8" s="8">
        <v>45967</v>
      </c>
      <c r="C8" s="22">
        <v>0.75</v>
      </c>
      <c r="D8" s="17">
        <v>45967</v>
      </c>
      <c r="E8" s="13">
        <v>0.83333333333333337</v>
      </c>
      <c r="F8" s="17">
        <v>45968</v>
      </c>
      <c r="G8" s="13">
        <v>0.17916666666666667</v>
      </c>
      <c r="H8" s="6"/>
      <c r="I8" s="27"/>
    </row>
    <row r="9" spans="1:13" s="26" customFormat="1" ht="25.4" hidden="1" customHeight="1">
      <c r="A9" s="14" t="s">
        <v>23</v>
      </c>
      <c r="B9" s="8">
        <f>F8+5</f>
        <v>45973</v>
      </c>
      <c r="C9" s="22">
        <v>0.25</v>
      </c>
      <c r="D9" s="17">
        <f>B9+1</f>
        <v>45974</v>
      </c>
      <c r="E9" s="13">
        <v>0.24166666666666667</v>
      </c>
      <c r="F9" s="17">
        <f>D9+1</f>
        <v>45975</v>
      </c>
      <c r="G9" s="13">
        <v>0.5</v>
      </c>
      <c r="H9" s="6" t="s">
        <v>43</v>
      </c>
      <c r="I9" s="37"/>
    </row>
    <row r="10" spans="1:13" s="26" customFormat="1" ht="25.4" hidden="1" customHeight="1">
      <c r="A10" s="14" t="s">
        <v>26</v>
      </c>
      <c r="B10" s="8">
        <f>F9+3</f>
        <v>45978</v>
      </c>
      <c r="C10" s="22">
        <v>0.41249999999999998</v>
      </c>
      <c r="D10" s="17">
        <f>B10+1</f>
        <v>45979</v>
      </c>
      <c r="E10" s="13">
        <v>0.23749999999999999</v>
      </c>
      <c r="F10" s="17">
        <f>D10+1</f>
        <v>45980</v>
      </c>
      <c r="G10" s="13">
        <v>8.3333333333333329E-2</v>
      </c>
      <c r="H10" s="6" t="s">
        <v>15</v>
      </c>
      <c r="I10" s="37"/>
    </row>
    <row r="11" spans="1:13" s="26" customFormat="1" ht="25.4" hidden="1" customHeight="1">
      <c r="A11" s="14" t="s">
        <v>27</v>
      </c>
      <c r="B11" s="8">
        <v>45981</v>
      </c>
      <c r="C11" s="22">
        <v>0.23333333333333334</v>
      </c>
      <c r="D11" s="17">
        <f>B11+1</f>
        <v>45982</v>
      </c>
      <c r="E11" s="13">
        <v>9.166666666666666E-2</v>
      </c>
      <c r="F11" s="17">
        <f>D11</f>
        <v>45982</v>
      </c>
      <c r="G11" s="13">
        <v>0.36249999999999999</v>
      </c>
      <c r="H11" s="6" t="s">
        <v>15</v>
      </c>
      <c r="I11" s="27"/>
    </row>
    <row r="12" spans="1:13" s="26" customFormat="1" ht="25.4" hidden="1" customHeight="1">
      <c r="A12" s="14" t="s">
        <v>34</v>
      </c>
      <c r="B12" s="8">
        <f>F11</f>
        <v>45982</v>
      </c>
      <c r="C12" s="22">
        <v>0.75</v>
      </c>
      <c r="D12" s="17">
        <f t="shared" ref="D12:D15" si="0">B12</f>
        <v>45982</v>
      </c>
      <c r="E12" s="13">
        <v>0.875</v>
      </c>
      <c r="F12" s="17">
        <f>D12+1</f>
        <v>45983</v>
      </c>
      <c r="G12" s="13">
        <v>0.29166666666666669</v>
      </c>
      <c r="H12" s="6" t="s">
        <v>61</v>
      </c>
      <c r="I12" s="27"/>
    </row>
    <row r="13" spans="1:13" s="26" customFormat="1" ht="25.4" hidden="1" customHeight="1">
      <c r="A13" s="42" t="s">
        <v>36</v>
      </c>
      <c r="B13" s="8">
        <f>F12+3</f>
        <v>45986</v>
      </c>
      <c r="C13" s="22">
        <v>0.5</v>
      </c>
      <c r="D13" s="17">
        <f>B13+3</f>
        <v>45989</v>
      </c>
      <c r="E13" s="13">
        <v>2.5000000000000001E-2</v>
      </c>
      <c r="F13" s="17">
        <f>D13+1</f>
        <v>45990</v>
      </c>
      <c r="G13" s="13">
        <v>0.32916666666666666</v>
      </c>
      <c r="H13" s="6" t="s">
        <v>15</v>
      </c>
      <c r="I13" s="27"/>
    </row>
    <row r="14" spans="1:13" s="26" customFormat="1" ht="25" hidden="1" customHeight="1">
      <c r="A14" s="42" t="s">
        <v>24</v>
      </c>
      <c r="B14" s="8">
        <f>F13+2</f>
        <v>45992</v>
      </c>
      <c r="C14" s="22">
        <v>0.95833333333333337</v>
      </c>
      <c r="D14" s="17">
        <f>B14+1</f>
        <v>45993</v>
      </c>
      <c r="E14" s="13">
        <v>0.24583333333333332</v>
      </c>
      <c r="F14" s="17">
        <f>D14</f>
        <v>45993</v>
      </c>
      <c r="G14" s="13">
        <v>0.96250000000000002</v>
      </c>
      <c r="H14" s="6"/>
      <c r="I14" s="27"/>
    </row>
    <row r="15" spans="1:13" s="26" customFormat="1" ht="25.4" hidden="1" customHeight="1">
      <c r="A15" s="42" t="s">
        <v>49</v>
      </c>
      <c r="B15" s="8">
        <f>F14+2</f>
        <v>45995</v>
      </c>
      <c r="C15" s="22">
        <v>0.25</v>
      </c>
      <c r="D15" s="17">
        <f t="shared" si="0"/>
        <v>45995</v>
      </c>
      <c r="E15" s="13">
        <v>0.375</v>
      </c>
      <c r="F15" s="17">
        <f>D15</f>
        <v>45995</v>
      </c>
      <c r="G15" s="13">
        <v>0.74583333333333335</v>
      </c>
      <c r="H15" s="6"/>
      <c r="I15" s="27"/>
    </row>
    <row r="16" spans="1:13" s="26" customFormat="1" ht="25.4" hidden="1" customHeight="1">
      <c r="A16" s="14" t="s">
        <v>56</v>
      </c>
      <c r="B16" s="8">
        <f>F15+1</f>
        <v>45996</v>
      </c>
      <c r="C16" s="22">
        <v>0.125</v>
      </c>
      <c r="D16" s="17">
        <f t="shared" ref="D16" si="1">B16</f>
        <v>45996</v>
      </c>
      <c r="E16" s="13">
        <v>0.29166666666666669</v>
      </c>
      <c r="F16" s="17">
        <f>D16</f>
        <v>45996</v>
      </c>
      <c r="G16" s="13">
        <v>0.67083333333333328</v>
      </c>
      <c r="H16" s="6"/>
      <c r="I16" s="27"/>
    </row>
    <row r="17" spans="1:9" s="26" customFormat="1" ht="25.4" hidden="1" customHeight="1">
      <c r="A17" s="42" t="s">
        <v>60</v>
      </c>
      <c r="B17" s="8">
        <f>F16+3</f>
        <v>45999</v>
      </c>
      <c r="C17" s="22">
        <v>0.36805555555555558</v>
      </c>
      <c r="D17" s="17">
        <f>B17</f>
        <v>45999</v>
      </c>
      <c r="E17" s="13">
        <v>0.77500000000000002</v>
      </c>
      <c r="F17" s="17">
        <f>D17+1</f>
        <v>46000</v>
      </c>
      <c r="G17" s="13">
        <v>0.70833333333333337</v>
      </c>
      <c r="H17" s="6" t="s">
        <v>15</v>
      </c>
      <c r="I17" s="27"/>
    </row>
    <row r="18" spans="1:9" s="26" customFormat="1" ht="25" hidden="1" customHeight="1">
      <c r="A18" s="42" t="s">
        <v>40</v>
      </c>
      <c r="B18" s="8">
        <f>F17+3</f>
        <v>46003</v>
      </c>
      <c r="C18" s="22">
        <v>0.51249999999999996</v>
      </c>
      <c r="D18" s="17">
        <f>B18+1</f>
        <v>46004</v>
      </c>
      <c r="E18" s="13">
        <v>0.14583333333333334</v>
      </c>
      <c r="F18" s="17">
        <f>D18</f>
        <v>46004</v>
      </c>
      <c r="G18" s="13">
        <v>0.58750000000000002</v>
      </c>
      <c r="H18" s="6" t="s">
        <v>72</v>
      </c>
      <c r="I18" s="27"/>
    </row>
    <row r="19" spans="1:9" s="26" customFormat="1" ht="25" hidden="1" customHeight="1">
      <c r="A19" s="42" t="s">
        <v>38</v>
      </c>
      <c r="B19" s="8">
        <f>F18+1</f>
        <v>46005</v>
      </c>
      <c r="C19" s="22">
        <v>0.75</v>
      </c>
      <c r="D19" s="17">
        <f>B19</f>
        <v>46005</v>
      </c>
      <c r="E19" s="13">
        <v>0.97083333333333333</v>
      </c>
      <c r="F19" s="17">
        <f>D19+1</f>
        <v>46006</v>
      </c>
      <c r="G19" s="13">
        <v>0.39583333333333331</v>
      </c>
      <c r="H19" s="6"/>
      <c r="I19" s="27"/>
    </row>
    <row r="20" spans="1:9" s="26" customFormat="1" ht="25.4" hidden="1" customHeight="1">
      <c r="A20" s="14" t="s">
        <v>39</v>
      </c>
      <c r="B20" s="17">
        <f>F19</f>
        <v>46006</v>
      </c>
      <c r="C20" s="13">
        <v>0.625</v>
      </c>
      <c r="D20" s="17">
        <f>B20+2</f>
        <v>46008</v>
      </c>
      <c r="E20" s="13">
        <v>0.5</v>
      </c>
      <c r="F20" s="17">
        <f>D20</f>
        <v>46008</v>
      </c>
      <c r="G20" s="13">
        <v>0.9375</v>
      </c>
      <c r="H20" s="6" t="s">
        <v>80</v>
      </c>
      <c r="I20" s="27"/>
    </row>
    <row r="21" spans="1:9" s="26" customFormat="1" ht="25.5" hidden="1" customHeight="1">
      <c r="A21" s="42" t="s">
        <v>66</v>
      </c>
      <c r="B21" s="17">
        <f>F20+4</f>
        <v>46012</v>
      </c>
      <c r="C21" s="13">
        <v>0.14583333333333334</v>
      </c>
      <c r="D21" s="8">
        <f>B21+3</f>
        <v>46015</v>
      </c>
      <c r="E21" s="13">
        <v>0.66249999999999998</v>
      </c>
      <c r="F21" s="8">
        <f>D21+2</f>
        <v>46017</v>
      </c>
      <c r="G21" s="13">
        <v>0.875</v>
      </c>
      <c r="H21" s="6" t="s">
        <v>97</v>
      </c>
      <c r="I21" s="27"/>
    </row>
    <row r="22" spans="1:9" s="26" customFormat="1" ht="25" hidden="1" customHeight="1">
      <c r="A22" s="42" t="s">
        <v>48</v>
      </c>
      <c r="B22" s="17">
        <f>F21+3</f>
        <v>46020</v>
      </c>
      <c r="C22" s="13">
        <v>0.70833333333333337</v>
      </c>
      <c r="D22" s="8">
        <f>B22+1</f>
        <v>46021</v>
      </c>
      <c r="E22" s="13">
        <v>8.3333333333333329E-2</v>
      </c>
      <c r="F22" s="8">
        <f>D22</f>
        <v>46021</v>
      </c>
      <c r="G22" s="13">
        <v>0.625</v>
      </c>
      <c r="H22" s="6" t="s">
        <v>15</v>
      </c>
      <c r="I22" s="27"/>
    </row>
    <row r="23" spans="1:9" s="26" customFormat="1" ht="25" hidden="1" customHeight="1">
      <c r="A23" s="42" t="s">
        <v>45</v>
      </c>
      <c r="B23" s="17">
        <f>F22+1</f>
        <v>46022</v>
      </c>
      <c r="C23" s="13">
        <v>0.875</v>
      </c>
      <c r="D23" s="8">
        <f>B23+1</f>
        <v>46023</v>
      </c>
      <c r="E23" s="13">
        <v>0</v>
      </c>
      <c r="F23" s="8">
        <f>D23</f>
        <v>46023</v>
      </c>
      <c r="G23" s="13">
        <v>0.22916666666666666</v>
      </c>
      <c r="H23" s="6"/>
      <c r="I23" s="27"/>
    </row>
    <row r="24" spans="1:9" s="26" customFormat="1" ht="25" hidden="1" customHeight="1">
      <c r="A24" s="42" t="s">
        <v>46</v>
      </c>
      <c r="B24" s="17">
        <f>F23</f>
        <v>46023</v>
      </c>
      <c r="C24" s="13">
        <v>0.49166666666666664</v>
      </c>
      <c r="D24" s="8">
        <f>B24+1</f>
        <v>46024</v>
      </c>
      <c r="E24" s="13">
        <v>0.75</v>
      </c>
      <c r="F24" s="8">
        <v>46025</v>
      </c>
      <c r="G24" s="13">
        <v>0.29166666666666669</v>
      </c>
      <c r="H24" s="6" t="s">
        <v>127</v>
      </c>
      <c r="I24" s="27"/>
    </row>
    <row r="25" spans="1:9" s="26" customFormat="1" ht="25.5" hidden="1" customHeight="1">
      <c r="A25" s="42" t="s">
        <v>78</v>
      </c>
      <c r="B25" s="17">
        <f>F24+3</f>
        <v>46028</v>
      </c>
      <c r="C25" s="13">
        <v>0.4375</v>
      </c>
      <c r="D25" s="8">
        <f>B25+2</f>
        <v>46030</v>
      </c>
      <c r="E25" s="13">
        <v>0.47499999999999998</v>
      </c>
      <c r="F25" s="8">
        <f>D25+1</f>
        <v>46031</v>
      </c>
      <c r="G25" s="13">
        <v>0.67777777777777781</v>
      </c>
      <c r="H25" s="6" t="s">
        <v>69</v>
      </c>
      <c r="I25" s="27"/>
    </row>
    <row r="26" spans="1:9" s="26" customFormat="1" ht="25" hidden="1" customHeight="1">
      <c r="A26" s="42" t="s">
        <v>53</v>
      </c>
      <c r="B26" s="17">
        <f>F25+3</f>
        <v>46034</v>
      </c>
      <c r="C26" s="13">
        <v>0.66666666666666663</v>
      </c>
      <c r="D26" s="8">
        <f t="shared" ref="D26" si="2">B26</f>
        <v>46034</v>
      </c>
      <c r="E26" s="13">
        <v>0.97916666666666663</v>
      </c>
      <c r="F26" s="8">
        <f>D26+1</f>
        <v>46035</v>
      </c>
      <c r="G26" s="13">
        <v>0.5</v>
      </c>
      <c r="H26" s="6" t="s">
        <v>146</v>
      </c>
      <c r="I26" s="27"/>
    </row>
    <row r="27" spans="1:9" s="26" customFormat="1" ht="25" hidden="1" customHeight="1">
      <c r="A27" s="42" t="s">
        <v>50</v>
      </c>
      <c r="B27" s="17">
        <v>46036</v>
      </c>
      <c r="C27" s="13">
        <v>0.75</v>
      </c>
      <c r="D27" s="8">
        <f>B27+1</f>
        <v>46037</v>
      </c>
      <c r="E27" s="13">
        <v>0.22916666666666666</v>
      </c>
      <c r="F27" s="8">
        <f>D27</f>
        <v>46037</v>
      </c>
      <c r="G27" s="13">
        <v>0.52083333333333337</v>
      </c>
      <c r="H27" s="6" t="s">
        <v>15</v>
      </c>
      <c r="I27" s="27"/>
    </row>
    <row r="28" spans="1:9" s="26" customFormat="1" ht="25" hidden="1" customHeight="1">
      <c r="A28" s="42" t="s">
        <v>51</v>
      </c>
      <c r="B28" s="17">
        <v>46037</v>
      </c>
      <c r="C28" s="13">
        <v>0.79166666666666663</v>
      </c>
      <c r="D28" s="8">
        <f>B28+1</f>
        <v>46038</v>
      </c>
      <c r="E28" s="13">
        <v>4.1666666666666664E-2</v>
      </c>
      <c r="F28" s="8">
        <f>D28</f>
        <v>46038</v>
      </c>
      <c r="G28" s="13">
        <v>0.45833333333333331</v>
      </c>
      <c r="H28" s="6" t="s">
        <v>61</v>
      </c>
      <c r="I28" s="27"/>
    </row>
    <row r="29" spans="1:9" s="26" customFormat="1" ht="25.5" hidden="1" customHeight="1">
      <c r="A29" s="42" t="s">
        <v>115</v>
      </c>
      <c r="B29" s="17">
        <f>F28+3</f>
        <v>46041</v>
      </c>
      <c r="C29" s="22">
        <v>0.58333333333333337</v>
      </c>
      <c r="D29" s="17">
        <v>46046</v>
      </c>
      <c r="E29" s="22">
        <v>5.8333333333333334E-2</v>
      </c>
      <c r="F29" s="17">
        <f t="shared" ref="F29:F33" si="3">D29+1</f>
        <v>46047</v>
      </c>
      <c r="G29" s="22">
        <v>8.3333333333333329E-2</v>
      </c>
      <c r="H29" s="6" t="s">
        <v>155</v>
      </c>
      <c r="I29" s="27"/>
    </row>
    <row r="30" spans="1:9" s="26" customFormat="1" ht="25" customHeight="1">
      <c r="A30" s="42" t="s">
        <v>59</v>
      </c>
      <c r="B30" s="17">
        <f>F29+2</f>
        <v>46049</v>
      </c>
      <c r="C30" s="22">
        <v>0.70833333333333337</v>
      </c>
      <c r="D30" s="17">
        <f>B30</f>
        <v>46049</v>
      </c>
      <c r="E30" s="22">
        <v>0.75</v>
      </c>
      <c r="F30" s="17">
        <f t="shared" si="3"/>
        <v>46050</v>
      </c>
      <c r="G30" s="22">
        <v>0.14583333333333334</v>
      </c>
      <c r="H30" s="6"/>
      <c r="I30" s="27"/>
    </row>
    <row r="31" spans="1:9" s="26" customFormat="1" ht="25" customHeight="1">
      <c r="A31" s="42" t="s">
        <v>54</v>
      </c>
      <c r="B31" s="17">
        <f>F30+1</f>
        <v>46051</v>
      </c>
      <c r="C31" s="22">
        <v>0.39583333333333331</v>
      </c>
      <c r="D31" s="17">
        <f t="shared" ref="D31" si="4">B31</f>
        <v>46051</v>
      </c>
      <c r="E31" s="22">
        <v>0.75</v>
      </c>
      <c r="F31" s="17">
        <f t="shared" si="3"/>
        <v>46052</v>
      </c>
      <c r="G31" s="22">
        <v>0.6875</v>
      </c>
      <c r="H31" s="6" t="s">
        <v>177</v>
      </c>
      <c r="I31" s="27"/>
    </row>
    <row r="32" spans="1:9" s="26" customFormat="1" ht="25" customHeight="1">
      <c r="A32" s="42" t="s">
        <v>58</v>
      </c>
      <c r="B32" s="17">
        <f>F31</f>
        <v>46052</v>
      </c>
      <c r="C32" s="22">
        <v>0.91666666666666663</v>
      </c>
      <c r="D32" s="21">
        <f>B32+2</f>
        <v>46054</v>
      </c>
      <c r="E32" s="10">
        <v>6.9444444444444447E-4</v>
      </c>
      <c r="F32" s="21">
        <f>D32</f>
        <v>46054</v>
      </c>
      <c r="G32" s="22">
        <v>0.41666666666666669</v>
      </c>
      <c r="H32" s="6" t="s">
        <v>15</v>
      </c>
      <c r="I32" s="27"/>
    </row>
    <row r="33" spans="1:9" s="26" customFormat="1" ht="25.5" customHeight="1">
      <c r="A33" s="42" t="s">
        <v>149</v>
      </c>
      <c r="B33" s="24">
        <f>F32+2</f>
        <v>46056</v>
      </c>
      <c r="C33" s="22">
        <v>0.83333333333333337</v>
      </c>
      <c r="D33" s="24">
        <f>B33+1</f>
        <v>46057</v>
      </c>
      <c r="E33" s="22">
        <v>0.25</v>
      </c>
      <c r="F33" s="24">
        <f t="shared" si="3"/>
        <v>46058</v>
      </c>
      <c r="G33" s="22">
        <v>0.25</v>
      </c>
      <c r="H33" s="6"/>
      <c r="I33" s="27"/>
    </row>
    <row r="34" spans="1:9" s="26" customFormat="1" ht="25" customHeight="1">
      <c r="A34" s="57" t="s">
        <v>156</v>
      </c>
      <c r="B34" s="21">
        <f>F33+2</f>
        <v>46060</v>
      </c>
      <c r="C34" s="22">
        <v>0.75</v>
      </c>
      <c r="D34" s="21">
        <f>B34</f>
        <v>46060</v>
      </c>
      <c r="E34" s="22">
        <v>0.875</v>
      </c>
      <c r="F34" s="21">
        <f>D34+1</f>
        <v>46061</v>
      </c>
      <c r="G34" s="22">
        <v>0.29166666666666669</v>
      </c>
      <c r="H34" s="6"/>
      <c r="I34" s="27"/>
    </row>
    <row r="35" spans="1:9" s="26" customFormat="1" ht="24.5" customHeight="1">
      <c r="A35" s="42" t="s">
        <v>167</v>
      </c>
      <c r="B35" s="21">
        <f>F34</f>
        <v>46061</v>
      </c>
      <c r="C35" s="22">
        <v>0.54166666666666663</v>
      </c>
      <c r="D35" s="21">
        <f>B35</f>
        <v>46061</v>
      </c>
      <c r="E35" s="22">
        <v>0.66666666666666663</v>
      </c>
      <c r="F35" s="21">
        <f>D35+1</f>
        <v>46062</v>
      </c>
      <c r="G35" s="22">
        <v>8.3333333333333329E-2</v>
      </c>
      <c r="H35" s="6"/>
      <c r="I35" s="27"/>
    </row>
    <row r="36" spans="1:9" s="26" customFormat="1" ht="25" customHeight="1">
      <c r="A36" s="42" t="s">
        <v>136</v>
      </c>
      <c r="B36" s="24">
        <f>F35+1</f>
        <v>46063</v>
      </c>
      <c r="C36" s="22">
        <v>0.33333333333333331</v>
      </c>
      <c r="D36" s="24">
        <f>B36</f>
        <v>46063</v>
      </c>
      <c r="E36" s="22">
        <v>0.41666666666666669</v>
      </c>
      <c r="F36" s="24">
        <f>D36</f>
        <v>46063</v>
      </c>
      <c r="G36" s="22">
        <v>0.83333333333333337</v>
      </c>
      <c r="H36" s="6"/>
      <c r="I36" s="27"/>
    </row>
    <row r="37" spans="1:9" s="26" customFormat="1" ht="25.5" customHeight="1">
      <c r="A37" s="42" t="s">
        <v>174</v>
      </c>
      <c r="B37" s="24">
        <f>F36+3</f>
        <v>46066</v>
      </c>
      <c r="C37" s="22">
        <v>0.33333333333333331</v>
      </c>
      <c r="D37" s="24">
        <f>B37</f>
        <v>46066</v>
      </c>
      <c r="E37" s="22">
        <v>0.83333333333333337</v>
      </c>
      <c r="F37" s="24">
        <f t="shared" ref="F37" si="5">D37+1</f>
        <v>46067</v>
      </c>
      <c r="G37" s="22">
        <v>0.83333333333333337</v>
      </c>
      <c r="H37" s="6"/>
      <c r="I37" s="27"/>
    </row>
  </sheetData>
  <mergeCells count="8">
    <mergeCell ref="A4:I4"/>
    <mergeCell ref="B5:C5"/>
    <mergeCell ref="D5:E5"/>
    <mergeCell ref="F5:G5"/>
    <mergeCell ref="C1:I1"/>
    <mergeCell ref="A2:B2"/>
    <mergeCell ref="C2:I2"/>
    <mergeCell ref="A3:G3"/>
  </mergeCells>
  <phoneticPr fontId="40" type="noConversion"/>
  <conditionalFormatting sqref="B5">
    <cfRule type="cellIs" dxfId="280" priority="492" stopIfTrue="1" operator="equal">
      <formula>$H$3</formula>
    </cfRule>
    <cfRule type="cellIs" dxfId="279" priority="499" stopIfTrue="1" operator="equal">
      <formula>$H$3</formula>
    </cfRule>
  </conditionalFormatting>
  <conditionalFormatting sqref="B5:B6">
    <cfRule type="cellIs" dxfId="278" priority="435" stopIfTrue="1" operator="lessThan">
      <formula>$H$3</formula>
    </cfRule>
  </conditionalFormatting>
  <conditionalFormatting sqref="B6">
    <cfRule type="cellIs" dxfId="277" priority="434" stopIfTrue="1" operator="equal">
      <formula>$H$3</formula>
    </cfRule>
  </conditionalFormatting>
  <conditionalFormatting sqref="C5:C6">
    <cfRule type="expression" dxfId="276" priority="486" stopIfTrue="1">
      <formula>B5&lt;$H$3</formula>
    </cfRule>
    <cfRule type="expression" dxfId="275" priority="485" stopIfTrue="1">
      <formula>$B5=$H$3</formula>
    </cfRule>
  </conditionalFormatting>
  <conditionalFormatting sqref="C6 E34:E35 C37 E37">
    <cfRule type="expression" dxfId="274" priority="1066" stopIfTrue="1">
      <formula>$F6=$H$3</formula>
    </cfRule>
  </conditionalFormatting>
  <conditionalFormatting sqref="C8:C19 C25:C37 E33:E37">
    <cfRule type="expression" dxfId="273" priority="447" stopIfTrue="1">
      <formula>B8&lt;$H$3</formula>
    </cfRule>
  </conditionalFormatting>
  <conditionalFormatting sqref="C8:C33">
    <cfRule type="expression" dxfId="272" priority="109" stopIfTrue="1">
      <formula>B8&lt;$H$3</formula>
    </cfRule>
  </conditionalFormatting>
  <conditionalFormatting sqref="C13:C19 C25:C32">
    <cfRule type="expression" dxfId="271" priority="446" stopIfTrue="1">
      <formula>$B13=$H$3</formula>
    </cfRule>
  </conditionalFormatting>
  <conditionalFormatting sqref="C13:C19">
    <cfRule type="expression" dxfId="270" priority="445" stopIfTrue="1">
      <formula>$F13=$H$3</formula>
    </cfRule>
  </conditionalFormatting>
  <conditionalFormatting sqref="C25:C32">
    <cfRule type="expression" dxfId="269" priority="138" stopIfTrue="1">
      <formula>$F25=$H$3</formula>
    </cfRule>
  </conditionalFormatting>
  <conditionalFormatting sqref="C33:C36 E33:E37">
    <cfRule type="expression" dxfId="268" priority="107" stopIfTrue="1">
      <formula>$F33=$H$3</formula>
    </cfRule>
  </conditionalFormatting>
  <conditionalFormatting sqref="C33:C37 E33:E37">
    <cfRule type="expression" dxfId="267" priority="108" stopIfTrue="1">
      <formula>$B33=$H$3</formula>
    </cfRule>
  </conditionalFormatting>
  <conditionalFormatting sqref="C33:C37 E34:E36">
    <cfRule type="expression" dxfId="266" priority="101" stopIfTrue="1">
      <formula>$F33=$H$3</formula>
    </cfRule>
    <cfRule type="expression" dxfId="265" priority="102" stopIfTrue="1">
      <formula>$B33=$H$3</formula>
    </cfRule>
  </conditionalFormatting>
  <conditionalFormatting sqref="C33:C37">
    <cfRule type="expression" dxfId="264" priority="106" stopIfTrue="1">
      <formula>B33&lt;$H$3</formula>
    </cfRule>
  </conditionalFormatting>
  <conditionalFormatting sqref="D5">
    <cfRule type="cellIs" dxfId="263" priority="500" stopIfTrue="1" operator="equal">
      <formula>$H$3</formula>
    </cfRule>
    <cfRule type="cellIs" dxfId="262" priority="501" stopIfTrue="1" operator="lessThan">
      <formula>$H$3</formula>
    </cfRule>
  </conditionalFormatting>
  <conditionalFormatting sqref="D5:D6">
    <cfRule type="cellIs" dxfId="261" priority="426" stopIfTrue="1" operator="equal">
      <formula>$H$3</formula>
    </cfRule>
    <cfRule type="cellIs" dxfId="260" priority="427" stopIfTrue="1" operator="lessThan">
      <formula>$H$3</formula>
    </cfRule>
  </conditionalFormatting>
  <conditionalFormatting sqref="D8:D31 F8:F31 B8:B32">
    <cfRule type="cellIs" dxfId="259" priority="235" stopIfTrue="1" operator="equal">
      <formula>$H$3</formula>
    </cfRule>
    <cfRule type="cellIs" dxfId="258" priority="236" stopIfTrue="1" operator="lessThan">
      <formula>$H$3</formula>
    </cfRule>
  </conditionalFormatting>
  <conditionalFormatting sqref="E5">
    <cfRule type="expression" dxfId="257" priority="1020" stopIfTrue="1">
      <formula>$D5=$H$3</formula>
    </cfRule>
    <cfRule type="expression" dxfId="256" priority="1021" stopIfTrue="1">
      <formula>$B5=$H$3</formula>
    </cfRule>
  </conditionalFormatting>
  <conditionalFormatting sqref="E5:E6">
    <cfRule type="expression" dxfId="255" priority="422" stopIfTrue="1">
      <formula>D5&lt;$H$3</formula>
    </cfRule>
  </conditionalFormatting>
  <conditionalFormatting sqref="E6">
    <cfRule type="expression" dxfId="254" priority="1089" stopIfTrue="1">
      <formula>$F6=$H$3</formula>
    </cfRule>
    <cfRule type="expression" dxfId="253" priority="1090" stopIfTrue="1">
      <formula>$B6=$H$3</formula>
    </cfRule>
  </conditionalFormatting>
  <conditionalFormatting sqref="E8:E31 G8:G31 G33:G35 G37">
    <cfRule type="expression" dxfId="252" priority="19" stopIfTrue="1">
      <formula>$B8=$H$3</formula>
    </cfRule>
    <cfRule type="expression" dxfId="251" priority="18" stopIfTrue="1">
      <formula>$F8=$H$3</formula>
    </cfRule>
    <cfRule type="expression" dxfId="250" priority="17" stopIfTrue="1">
      <formula>D8&lt;$H$3</formula>
    </cfRule>
  </conditionalFormatting>
  <conditionalFormatting sqref="E29:E31 G29:G31">
    <cfRule type="expression" dxfId="249" priority="16" stopIfTrue="1">
      <formula>$B29=$H$3</formula>
    </cfRule>
    <cfRule type="expression" dxfId="248" priority="15" stopIfTrue="1">
      <formula>$F29=$H$3</formula>
    </cfRule>
    <cfRule type="expression" dxfId="247" priority="14" stopIfTrue="1">
      <formula>D29&lt;$H$3</formula>
    </cfRule>
  </conditionalFormatting>
  <conditionalFormatting sqref="E33:E36">
    <cfRule type="expression" dxfId="246" priority="105" stopIfTrue="1">
      <formula>D33&lt;$H$3</formula>
    </cfRule>
  </conditionalFormatting>
  <conditionalFormatting sqref="F5 B5">
    <cfRule type="cellIs" dxfId="245" priority="498" stopIfTrue="1" operator="lessThan">
      <formula>$H$3</formula>
    </cfRule>
  </conditionalFormatting>
  <conditionalFormatting sqref="F5">
    <cfRule type="cellIs" dxfId="244" priority="497" stopIfTrue="1" operator="equal">
      <formula>$H$3</formula>
    </cfRule>
  </conditionalFormatting>
  <conditionalFormatting sqref="F5:F6">
    <cfRule type="cellIs" dxfId="243" priority="423" stopIfTrue="1" operator="equal">
      <formula>$H$3</formula>
    </cfRule>
    <cfRule type="cellIs" dxfId="242" priority="424" stopIfTrue="1" operator="lessThan">
      <formula>$H$3</formula>
    </cfRule>
  </conditionalFormatting>
  <conditionalFormatting sqref="G5:G6 C8:C32">
    <cfRule type="expression" dxfId="241" priority="923" stopIfTrue="1">
      <formula>$F5=$H$3</formula>
    </cfRule>
    <cfRule type="expression" dxfId="240" priority="924" stopIfTrue="1">
      <formula>$B5=$H$3</formula>
    </cfRule>
  </conditionalFormatting>
  <conditionalFormatting sqref="G5:G6">
    <cfRule type="expression" dxfId="239" priority="917" stopIfTrue="1">
      <formula>F5&lt;$H$3</formula>
    </cfRule>
  </conditionalFormatting>
  <conditionalFormatting sqref="G33:G35">
    <cfRule type="expression" dxfId="238" priority="25" stopIfTrue="1">
      <formula>$B33=$H$3</formula>
    </cfRule>
    <cfRule type="expression" dxfId="237" priority="23" stopIfTrue="1">
      <formula>F33&lt;$H$3</formula>
    </cfRule>
    <cfRule type="expression" dxfId="236" priority="24" stopIfTrue="1">
      <formula>$F33=$H$3</formula>
    </cfRule>
  </conditionalFormatting>
  <conditionalFormatting sqref="G34:G35">
    <cfRule type="expression" dxfId="235" priority="48" stopIfTrue="1">
      <formula>F34&lt;$H$3</formula>
    </cfRule>
    <cfRule type="expression" dxfId="234" priority="47" stopIfTrue="1">
      <formula>$B34=$H$3</formula>
    </cfRule>
    <cfRule type="expression" dxfId="233" priority="46" stopIfTrue="1">
      <formula>$F34=$H$3</formula>
    </cfRule>
    <cfRule type="expression" dxfId="232" priority="45" stopIfTrue="1">
      <formula>F34&lt;$H$3</formula>
    </cfRule>
  </conditionalFormatting>
  <conditionalFormatting sqref="G34:G36">
    <cfRule type="expression" dxfId="231" priority="50" stopIfTrue="1">
      <formula>$B34=$H$3</formula>
    </cfRule>
    <cfRule type="expression" dxfId="230" priority="49" stopIfTrue="1">
      <formula>$F34=$H$3</formula>
    </cfRule>
    <cfRule type="expression" dxfId="229" priority="81" stopIfTrue="1">
      <formula>F34&lt;$H$3</formula>
    </cfRule>
  </conditionalFormatting>
  <conditionalFormatting sqref="G36">
    <cfRule type="expression" dxfId="228" priority="67" stopIfTrue="1">
      <formula>$B36=$H$3</formula>
    </cfRule>
    <cfRule type="expression" dxfId="227" priority="66" stopIfTrue="1">
      <formula>$F36=$H$3</formula>
    </cfRule>
    <cfRule type="expression" dxfId="226" priority="65" stopIfTrue="1">
      <formula>F36&lt;$H$3</formula>
    </cfRule>
    <cfRule type="expression" dxfId="225" priority="79" stopIfTrue="1">
      <formula>$F36=$H$3</formula>
    </cfRule>
    <cfRule type="expression" dxfId="224" priority="78" stopIfTrue="1">
      <formula>F36&lt;$H$3</formula>
    </cfRule>
    <cfRule type="expression" dxfId="223" priority="77" stopIfTrue="1">
      <formula>$B36=$H$3</formula>
    </cfRule>
    <cfRule type="expression" dxfId="222" priority="76" stopIfTrue="1">
      <formula>$F36=$H$3</formula>
    </cfRule>
    <cfRule type="expression" dxfId="221" priority="80" stopIfTrue="1">
      <formula>$B36=$H$3</formula>
    </cfRule>
    <cfRule type="expression" dxfId="220" priority="68" stopIfTrue="1">
      <formula>F36&lt;$H$3</formula>
    </cfRule>
  </conditionalFormatting>
  <pageMargins left="0.7" right="0.7" top="0.75" bottom="0.75" header="0.3" footer="0.3"/>
  <pageSetup paperSize="9" scale="60" orientation="landscape"/>
  <ignoredErrors>
    <ignoredError sqref="D12 F11:F12 F14 F17 B16 B20 D18:F18 F19:F21 D19:D20 B24 D27 F27 F32:F33 F29 D33 F36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5"/>
  <sheetViews>
    <sheetView zoomScaleNormal="100" workbookViewId="0">
      <selection activeCell="H45" sqref="H45"/>
    </sheetView>
  </sheetViews>
  <sheetFormatPr defaultColWidth="9" defaultRowHeight="15"/>
  <cols>
    <col min="1" max="1" width="18" customWidth="1"/>
    <col min="2" max="7" width="11.58203125" customWidth="1"/>
    <col min="8" max="8" width="58.08203125" customWidth="1"/>
    <col min="9" max="9" width="13.5" customWidth="1"/>
  </cols>
  <sheetData>
    <row r="1" spans="1:13" ht="77.5" customHeight="1">
      <c r="A1" s="1"/>
      <c r="B1" s="1"/>
      <c r="C1" s="78" t="s">
        <v>0</v>
      </c>
      <c r="D1" s="79"/>
      <c r="E1" s="79"/>
      <c r="F1" s="79"/>
      <c r="G1" s="79"/>
      <c r="H1" s="79"/>
      <c r="I1" s="79"/>
    </row>
    <row r="2" spans="1:13" ht="23.15" customHeight="1">
      <c r="A2" s="80" t="s">
        <v>1</v>
      </c>
      <c r="B2" s="80"/>
      <c r="C2" s="81" t="s">
        <v>2</v>
      </c>
      <c r="D2" s="81"/>
      <c r="E2" s="81"/>
      <c r="F2" s="81"/>
      <c r="G2" s="81"/>
      <c r="H2" s="81"/>
      <c r="I2" s="81"/>
    </row>
    <row r="3" spans="1:13" ht="25" customHeight="1">
      <c r="A3" s="82"/>
      <c r="B3" s="82"/>
      <c r="C3" s="82"/>
      <c r="D3" s="82"/>
      <c r="E3" s="82"/>
      <c r="F3" s="82"/>
      <c r="G3" s="82"/>
      <c r="H3" s="29">
        <v>46052</v>
      </c>
      <c r="I3" s="19"/>
    </row>
    <row r="4" spans="1:13" s="26" customFormat="1" ht="25.4" hidden="1" customHeight="1">
      <c r="A4" s="75" t="s">
        <v>108</v>
      </c>
      <c r="B4" s="76"/>
      <c r="C4" s="76"/>
      <c r="D4" s="76"/>
      <c r="E4" s="76"/>
      <c r="F4" s="76"/>
      <c r="G4" s="76"/>
      <c r="H4" s="76"/>
      <c r="I4" s="77"/>
    </row>
    <row r="5" spans="1:13" ht="24" hidden="1" customHeight="1">
      <c r="A5" s="2" t="s">
        <v>3</v>
      </c>
      <c r="B5" s="69" t="s">
        <v>4</v>
      </c>
      <c r="C5" s="70"/>
      <c r="D5" s="69" t="s">
        <v>5</v>
      </c>
      <c r="E5" s="70"/>
      <c r="F5" s="69" t="s">
        <v>6</v>
      </c>
      <c r="G5" s="70"/>
      <c r="H5" s="3" t="s">
        <v>7</v>
      </c>
      <c r="I5" s="3" t="s">
        <v>8</v>
      </c>
      <c r="M5" t="s">
        <v>11</v>
      </c>
    </row>
    <row r="6" spans="1:13" ht="24" hidden="1" customHeight="1">
      <c r="A6" s="4" t="s">
        <v>45</v>
      </c>
      <c r="B6" s="8">
        <v>45995</v>
      </c>
      <c r="C6" s="22">
        <v>0.75</v>
      </c>
      <c r="D6" s="8">
        <v>45995</v>
      </c>
      <c r="E6" s="22">
        <v>0.875</v>
      </c>
      <c r="F6" s="8">
        <v>45996</v>
      </c>
      <c r="G6" s="18">
        <v>0.3125</v>
      </c>
      <c r="H6" s="9" t="s">
        <v>14</v>
      </c>
      <c r="I6" s="20"/>
    </row>
    <row r="7" spans="1:13" ht="24" hidden="1" customHeight="1">
      <c r="A7" s="4" t="s">
        <v>46</v>
      </c>
      <c r="B7" s="8">
        <v>45996</v>
      </c>
      <c r="C7" s="22">
        <v>0.64583333333333337</v>
      </c>
      <c r="D7" s="8">
        <v>45996</v>
      </c>
      <c r="E7" s="22">
        <v>0.87083333333333335</v>
      </c>
      <c r="F7" s="8">
        <v>45997</v>
      </c>
      <c r="G7" s="18">
        <v>0.62916666666666665</v>
      </c>
      <c r="H7" s="9"/>
      <c r="I7" s="20"/>
    </row>
    <row r="8" spans="1:13" ht="24" hidden="1" customHeight="1">
      <c r="A8" s="4" t="s">
        <v>48</v>
      </c>
      <c r="B8" s="38"/>
      <c r="C8" s="43"/>
      <c r="D8" s="38"/>
      <c r="E8" s="43"/>
      <c r="F8" s="11"/>
      <c r="G8" s="43"/>
      <c r="H8" s="9" t="s">
        <v>10</v>
      </c>
      <c r="I8" s="20"/>
    </row>
    <row r="9" spans="1:13" ht="24" hidden="1" customHeight="1">
      <c r="A9" s="4" t="s">
        <v>52</v>
      </c>
      <c r="B9" s="8">
        <v>46000</v>
      </c>
      <c r="C9" s="5">
        <v>0.46250000000000002</v>
      </c>
      <c r="D9" s="8">
        <f>B9+6</f>
        <v>46006</v>
      </c>
      <c r="E9" s="5">
        <v>0.40416666666666667</v>
      </c>
      <c r="F9" s="8">
        <f>D9+2</f>
        <v>46008</v>
      </c>
      <c r="G9" s="18">
        <v>8.3333333333333329E-2</v>
      </c>
      <c r="H9" s="6" t="s">
        <v>69</v>
      </c>
      <c r="I9" s="20"/>
    </row>
    <row r="10" spans="1:13" ht="24" hidden="1" customHeight="1">
      <c r="A10" s="7" t="s">
        <v>51</v>
      </c>
      <c r="B10" s="8">
        <f>F9+2</f>
        <v>46010</v>
      </c>
      <c r="C10" s="5">
        <v>0.125</v>
      </c>
      <c r="D10" s="8">
        <f>B10+1</f>
        <v>46011</v>
      </c>
      <c r="E10" s="5">
        <v>0.58333333333333337</v>
      </c>
      <c r="F10" s="8">
        <f>D10+1</f>
        <v>46012</v>
      </c>
      <c r="G10" s="18">
        <v>0.47916666666666669</v>
      </c>
      <c r="H10" s="41" t="s">
        <v>9</v>
      </c>
      <c r="I10" s="20"/>
    </row>
    <row r="11" spans="1:13" ht="24" hidden="1" customHeight="1">
      <c r="A11" s="4" t="s">
        <v>50</v>
      </c>
      <c r="B11" s="8">
        <f>F10</f>
        <v>46012</v>
      </c>
      <c r="C11" s="5">
        <v>0.70833333333333337</v>
      </c>
      <c r="D11" s="8">
        <f>B11+1</f>
        <v>46013</v>
      </c>
      <c r="E11" s="18">
        <v>1.2500000000000001E-2</v>
      </c>
      <c r="F11" s="8">
        <f>D11</f>
        <v>46013</v>
      </c>
      <c r="G11" s="18">
        <v>0.20833333333333334</v>
      </c>
      <c r="H11" s="9" t="s">
        <v>96</v>
      </c>
      <c r="I11" s="20"/>
    </row>
    <row r="12" spans="1:13" ht="24" hidden="1" customHeight="1">
      <c r="A12" s="4" t="s">
        <v>53</v>
      </c>
      <c r="B12" s="38"/>
      <c r="C12" s="43"/>
      <c r="D12" s="38"/>
      <c r="E12" s="43"/>
      <c r="F12" s="11"/>
      <c r="G12" s="43"/>
      <c r="H12" s="9" t="s">
        <v>10</v>
      </c>
      <c r="I12" s="20"/>
    </row>
    <row r="13" spans="1:13" ht="24" hidden="1" customHeight="1">
      <c r="A13" s="4" t="s">
        <v>67</v>
      </c>
      <c r="B13" s="8">
        <f>F11+2</f>
        <v>46015</v>
      </c>
      <c r="C13" s="5">
        <v>0.7416666666666667</v>
      </c>
      <c r="D13" s="17">
        <f>B13+5</f>
        <v>46020</v>
      </c>
      <c r="E13" s="5">
        <v>0.58333333333333337</v>
      </c>
      <c r="F13" s="8">
        <f>D13+2</f>
        <v>46022</v>
      </c>
      <c r="G13" s="18">
        <v>0.76666666666666672</v>
      </c>
      <c r="H13" s="9" t="s">
        <v>116</v>
      </c>
      <c r="I13" s="20"/>
    </row>
    <row r="14" spans="1:13" ht="24" hidden="1" customHeight="1">
      <c r="A14" s="7" t="s">
        <v>59</v>
      </c>
      <c r="B14" s="8">
        <f>F13+3</f>
        <v>46025</v>
      </c>
      <c r="C14" s="18">
        <v>0.33333333333333331</v>
      </c>
      <c r="D14" s="8">
        <f>B14</f>
        <v>46025</v>
      </c>
      <c r="E14" s="18">
        <v>0.41666666666666669</v>
      </c>
      <c r="F14" s="8">
        <f>D14</f>
        <v>46025</v>
      </c>
      <c r="G14" s="18">
        <v>0.9868055555555556</v>
      </c>
      <c r="H14" s="9"/>
      <c r="I14" s="20"/>
    </row>
    <row r="15" spans="1:13" ht="24" hidden="1" customHeight="1">
      <c r="A15" s="4" t="s">
        <v>54</v>
      </c>
      <c r="B15" s="38"/>
      <c r="C15" s="43"/>
      <c r="D15" s="38"/>
      <c r="E15" s="43"/>
      <c r="F15" s="11"/>
      <c r="G15" s="43"/>
      <c r="H15" s="9" t="s">
        <v>57</v>
      </c>
      <c r="I15" s="20"/>
    </row>
    <row r="16" spans="1:13" ht="24" hidden="1" customHeight="1">
      <c r="A16" s="4" t="s">
        <v>58</v>
      </c>
      <c r="B16" s="8">
        <f>F14+2</f>
        <v>46027</v>
      </c>
      <c r="C16" s="5">
        <v>0.125</v>
      </c>
      <c r="D16" s="17">
        <f>B16</f>
        <v>46027</v>
      </c>
      <c r="E16" s="5">
        <v>0.51249999999999996</v>
      </c>
      <c r="F16" s="8">
        <f>D16+1</f>
        <v>46028</v>
      </c>
      <c r="G16" s="18">
        <v>4.1666666666666666E-3</v>
      </c>
      <c r="H16" s="9" t="s">
        <v>129</v>
      </c>
      <c r="I16" s="20"/>
    </row>
    <row r="17" spans="1:14" ht="24" hidden="1" customHeight="1">
      <c r="A17" s="4" t="s">
        <v>98</v>
      </c>
      <c r="B17" s="8">
        <f>F16+2</f>
        <v>46030</v>
      </c>
      <c r="C17" s="5">
        <v>0.54166666666666663</v>
      </c>
      <c r="D17" s="8">
        <f>B17+6</f>
        <v>46036</v>
      </c>
      <c r="E17" s="5">
        <v>0.12916666666666668</v>
      </c>
      <c r="F17" s="8">
        <f>D17+2</f>
        <v>46038</v>
      </c>
      <c r="G17" s="18">
        <v>0.24583333333333332</v>
      </c>
      <c r="H17" s="9" t="s">
        <v>140</v>
      </c>
      <c r="I17" s="20"/>
    </row>
    <row r="18" spans="1:14" s="26" customFormat="1" ht="24" hidden="1" customHeight="1">
      <c r="A18" s="83" t="s">
        <v>118</v>
      </c>
      <c r="B18" s="72"/>
      <c r="C18" s="72"/>
      <c r="D18" s="72"/>
      <c r="E18" s="72"/>
      <c r="F18" s="72"/>
      <c r="G18" s="72"/>
      <c r="H18" s="72"/>
      <c r="I18" s="72"/>
    </row>
    <row r="19" spans="1:14" s="26" customFormat="1" ht="24" hidden="1" customHeight="1">
      <c r="A19" s="30" t="s">
        <v>3</v>
      </c>
      <c r="B19" s="58" t="s">
        <v>4</v>
      </c>
      <c r="C19" s="59"/>
      <c r="D19" s="58" t="s">
        <v>5</v>
      </c>
      <c r="E19" s="59"/>
      <c r="F19" s="58" t="s">
        <v>6</v>
      </c>
      <c r="G19" s="59"/>
      <c r="H19" s="31" t="s">
        <v>7</v>
      </c>
      <c r="I19" s="31" t="s">
        <v>8</v>
      </c>
      <c r="N19" s="26" t="s">
        <v>13</v>
      </c>
    </row>
    <row r="20" spans="1:14" s="26" customFormat="1" ht="25" hidden="1" customHeight="1">
      <c r="A20" s="51" t="s">
        <v>125</v>
      </c>
      <c r="B20" s="38"/>
      <c r="C20" s="43"/>
      <c r="D20" s="38"/>
      <c r="E20" s="43"/>
      <c r="F20" s="11"/>
      <c r="G20" s="43"/>
      <c r="H20" s="33" t="s">
        <v>12</v>
      </c>
      <c r="I20" s="27"/>
    </row>
    <row r="21" spans="1:14" s="26" customFormat="1" ht="25" hidden="1" customHeight="1">
      <c r="A21" s="50" t="s">
        <v>101</v>
      </c>
      <c r="B21" s="21">
        <v>46032</v>
      </c>
      <c r="C21" s="10">
        <v>0.20833333333333334</v>
      </c>
      <c r="D21" s="21">
        <v>46032</v>
      </c>
      <c r="E21" s="10">
        <v>0.36666666666666664</v>
      </c>
      <c r="F21" s="21">
        <v>46033</v>
      </c>
      <c r="G21" s="10">
        <v>4.1666666666666666E-3</v>
      </c>
      <c r="H21" s="33" t="s">
        <v>132</v>
      </c>
      <c r="I21" s="27"/>
    </row>
    <row r="22" spans="1:14" s="26" customFormat="1" ht="25" hidden="1" customHeight="1">
      <c r="A22" s="50" t="s">
        <v>121</v>
      </c>
      <c r="B22" s="21">
        <v>46034</v>
      </c>
      <c r="C22" s="22">
        <v>0.20833333333333334</v>
      </c>
      <c r="D22" s="21">
        <v>46034</v>
      </c>
      <c r="E22" s="22">
        <v>0.25</v>
      </c>
      <c r="F22" s="21">
        <v>46034</v>
      </c>
      <c r="G22" s="10">
        <v>0.57499999999999996</v>
      </c>
      <c r="H22" s="33"/>
      <c r="I22" s="27"/>
    </row>
    <row r="23" spans="1:14" s="26" customFormat="1" ht="25" hidden="1" customHeight="1">
      <c r="A23" s="50" t="s">
        <v>124</v>
      </c>
      <c r="B23" s="21">
        <v>46036</v>
      </c>
      <c r="C23" s="10">
        <v>0.51666666666666672</v>
      </c>
      <c r="D23" s="21">
        <v>46042</v>
      </c>
      <c r="E23" s="10">
        <v>0.71666666666666667</v>
      </c>
      <c r="F23" s="21">
        <v>46044</v>
      </c>
      <c r="G23" s="10">
        <v>0.30416666666666664</v>
      </c>
      <c r="H23" s="9" t="s">
        <v>15</v>
      </c>
      <c r="I23" s="27"/>
    </row>
    <row r="24" spans="1:14" s="26" customFormat="1" ht="25" hidden="1" customHeight="1">
      <c r="A24" s="51" t="s">
        <v>137</v>
      </c>
      <c r="B24" s="21">
        <v>46047</v>
      </c>
      <c r="C24" s="10">
        <v>0.41666666666666669</v>
      </c>
      <c r="D24" s="21">
        <v>46047</v>
      </c>
      <c r="E24" s="10">
        <v>0.875</v>
      </c>
      <c r="F24" s="21">
        <v>46048</v>
      </c>
      <c r="G24" s="10">
        <v>0.375</v>
      </c>
      <c r="H24" s="33" t="s">
        <v>16</v>
      </c>
      <c r="I24" s="27"/>
    </row>
    <row r="25" spans="1:14" s="26" customFormat="1" ht="25" hidden="1" customHeight="1">
      <c r="A25" s="50" t="s">
        <v>142</v>
      </c>
      <c r="B25" s="21">
        <v>46049</v>
      </c>
      <c r="C25" s="49">
        <v>0</v>
      </c>
      <c r="D25" s="21">
        <v>46049</v>
      </c>
      <c r="E25" s="22">
        <v>0.45833333333333331</v>
      </c>
      <c r="F25" s="21">
        <v>46049</v>
      </c>
      <c r="G25" s="22">
        <v>0.83333333333333337</v>
      </c>
      <c r="H25" s="33"/>
      <c r="I25" s="27"/>
    </row>
    <row r="26" spans="1:14" ht="24" customHeight="1">
      <c r="A26" s="73" t="s">
        <v>150</v>
      </c>
      <c r="B26" s="74"/>
      <c r="C26" s="74"/>
      <c r="D26" s="74"/>
      <c r="E26" s="74"/>
      <c r="F26" s="74"/>
      <c r="G26" s="74"/>
      <c r="H26" s="74"/>
      <c r="I26" s="74"/>
    </row>
    <row r="27" spans="1:14" ht="24" customHeight="1">
      <c r="A27" s="2" t="s">
        <v>3</v>
      </c>
      <c r="B27" s="69" t="s">
        <v>4</v>
      </c>
      <c r="C27" s="70"/>
      <c r="D27" s="69" t="s">
        <v>5</v>
      </c>
      <c r="E27" s="70"/>
      <c r="F27" s="69" t="s">
        <v>6</v>
      </c>
      <c r="G27" s="70"/>
      <c r="H27" s="3" t="s">
        <v>7</v>
      </c>
      <c r="I27" s="3" t="s">
        <v>8</v>
      </c>
      <c r="N27" t="s">
        <v>13</v>
      </c>
    </row>
    <row r="28" spans="1:14" s="26" customFormat="1" ht="25.4" hidden="1" customHeight="1">
      <c r="A28" s="7" t="s">
        <v>109</v>
      </c>
      <c r="B28" s="17">
        <v>46025</v>
      </c>
      <c r="C28" s="5">
        <v>0.41666666666666669</v>
      </c>
      <c r="D28" s="17">
        <v>46025</v>
      </c>
      <c r="E28" s="5">
        <v>0.45833333333333331</v>
      </c>
      <c r="F28" s="8">
        <v>46026</v>
      </c>
      <c r="G28" s="18">
        <v>1.1111111111111112E-2</v>
      </c>
      <c r="H28" s="6" t="s">
        <v>110</v>
      </c>
      <c r="I28" s="27"/>
    </row>
    <row r="29" spans="1:14" s="26" customFormat="1" ht="25.4" hidden="1" customHeight="1">
      <c r="A29" s="4" t="s">
        <v>111</v>
      </c>
      <c r="B29" s="8">
        <v>46027</v>
      </c>
      <c r="C29" s="5">
        <v>0.375</v>
      </c>
      <c r="D29" s="8">
        <v>46028</v>
      </c>
      <c r="E29" s="18">
        <v>5.4166666666666669E-2</v>
      </c>
      <c r="F29" s="8">
        <f>D29</f>
        <v>46028</v>
      </c>
      <c r="G29" s="18">
        <v>0.49583333333333335</v>
      </c>
      <c r="H29" s="9" t="s">
        <v>15</v>
      </c>
      <c r="I29" s="27"/>
    </row>
    <row r="30" spans="1:14" s="26" customFormat="1" ht="25.4" hidden="1" customHeight="1">
      <c r="A30" s="4" t="s">
        <v>112</v>
      </c>
      <c r="B30" s="8">
        <f>F29</f>
        <v>46028</v>
      </c>
      <c r="C30" s="5">
        <v>0.77083333333333337</v>
      </c>
      <c r="D30" s="8">
        <f>B30</f>
        <v>46028</v>
      </c>
      <c r="E30" s="5">
        <v>0.9375</v>
      </c>
      <c r="F30" s="8">
        <f>D30+1</f>
        <v>46029</v>
      </c>
      <c r="G30" s="18">
        <v>0.25416666666666665</v>
      </c>
      <c r="H30" s="9" t="s">
        <v>15</v>
      </c>
      <c r="I30" s="27"/>
    </row>
    <row r="31" spans="1:14" ht="24" hidden="1" customHeight="1">
      <c r="A31" s="4" t="s">
        <v>113</v>
      </c>
      <c r="B31" s="38"/>
      <c r="C31" s="43"/>
      <c r="D31" s="38"/>
      <c r="E31" s="43"/>
      <c r="F31" s="11"/>
      <c r="G31" s="43"/>
      <c r="H31" s="9" t="s">
        <v>19</v>
      </c>
      <c r="I31" s="20"/>
    </row>
    <row r="32" spans="1:14" ht="24" hidden="1" customHeight="1">
      <c r="A32" s="4" t="s">
        <v>123</v>
      </c>
      <c r="B32" s="8">
        <f>F30+2</f>
        <v>46031</v>
      </c>
      <c r="C32" s="5">
        <v>0.29791666666666666</v>
      </c>
      <c r="D32" s="8">
        <f>B32+2</f>
        <v>46033</v>
      </c>
      <c r="E32" s="5">
        <v>0.79583333333333328</v>
      </c>
      <c r="F32" s="8">
        <f>D32+2</f>
        <v>46035</v>
      </c>
      <c r="G32" s="18">
        <v>0.22916666666666666</v>
      </c>
      <c r="H32" s="9" t="s">
        <v>15</v>
      </c>
      <c r="I32" s="20"/>
    </row>
    <row r="33" spans="1:9" s="26" customFormat="1" ht="25.4" hidden="1" customHeight="1">
      <c r="A33" s="4" t="s">
        <v>99</v>
      </c>
      <c r="B33" s="8">
        <v>46037</v>
      </c>
      <c r="C33" s="18">
        <v>0.29166666666666669</v>
      </c>
      <c r="D33" s="8">
        <f t="shared" ref="D33:D37" si="0">B33</f>
        <v>46037</v>
      </c>
      <c r="E33" s="18">
        <v>0.41666666666666669</v>
      </c>
      <c r="F33" s="8">
        <f>D33</f>
        <v>46037</v>
      </c>
      <c r="G33" s="18">
        <v>0.78333333333333333</v>
      </c>
      <c r="H33" s="9" t="s">
        <v>15</v>
      </c>
      <c r="I33" s="27"/>
    </row>
    <row r="34" spans="1:9" s="26" customFormat="1" ht="25.4" hidden="1" customHeight="1">
      <c r="A34" s="4" t="s">
        <v>101</v>
      </c>
      <c r="B34" s="8">
        <f>F33+1</f>
        <v>46038</v>
      </c>
      <c r="C34" s="18">
        <v>0</v>
      </c>
      <c r="D34" s="8">
        <f t="shared" si="0"/>
        <v>46038</v>
      </c>
      <c r="E34" s="18">
        <v>0.5625</v>
      </c>
      <c r="F34" s="8">
        <f>D34</f>
        <v>46038</v>
      </c>
      <c r="G34" s="18">
        <v>0.9375</v>
      </c>
      <c r="H34" s="9" t="s">
        <v>15</v>
      </c>
      <c r="I34" s="27"/>
    </row>
    <row r="35" spans="1:9" ht="24" hidden="1" customHeight="1">
      <c r="A35" s="7" t="s">
        <v>102</v>
      </c>
      <c r="B35" s="8">
        <f>F34+2</f>
        <v>46040</v>
      </c>
      <c r="C35" s="18">
        <v>0</v>
      </c>
      <c r="D35" s="8">
        <f t="shared" si="0"/>
        <v>46040</v>
      </c>
      <c r="E35" s="18">
        <v>0.13333333333333333</v>
      </c>
      <c r="F35" s="8">
        <f>D35</f>
        <v>46040</v>
      </c>
      <c r="G35" s="18">
        <v>0.34791666666666665</v>
      </c>
      <c r="H35" s="9" t="s">
        <v>18</v>
      </c>
      <c r="I35" s="20"/>
    </row>
    <row r="36" spans="1:9" ht="24" hidden="1" customHeight="1">
      <c r="A36" s="4" t="s">
        <v>119</v>
      </c>
      <c r="B36" s="8">
        <f>F35+2</f>
        <v>46042</v>
      </c>
      <c r="C36" s="5">
        <v>0.56666666666666665</v>
      </c>
      <c r="D36" s="8">
        <f>B36+6</f>
        <v>46048</v>
      </c>
      <c r="E36" s="5">
        <v>0.17916666666666667</v>
      </c>
      <c r="F36" s="8">
        <f>D36+1</f>
        <v>46049</v>
      </c>
      <c r="G36" s="18">
        <v>0.5</v>
      </c>
      <c r="H36" s="9" t="s">
        <v>15</v>
      </c>
      <c r="I36" s="20"/>
    </row>
    <row r="37" spans="1:9" s="26" customFormat="1" ht="25.4" customHeight="1">
      <c r="A37" s="4" t="s">
        <v>141</v>
      </c>
      <c r="B37" s="8">
        <f>F36+2</f>
        <v>46051</v>
      </c>
      <c r="C37" s="18">
        <v>0.41666666666666669</v>
      </c>
      <c r="D37" s="8">
        <f t="shared" si="0"/>
        <v>46051</v>
      </c>
      <c r="E37" s="18">
        <v>0.54166666666666663</v>
      </c>
      <c r="F37" s="8">
        <f>D37+1</f>
        <v>46052</v>
      </c>
      <c r="G37" s="18">
        <v>0.9375</v>
      </c>
      <c r="H37" s="9" t="s">
        <v>177</v>
      </c>
      <c r="I37" s="27"/>
    </row>
    <row r="38" spans="1:9" s="26" customFormat="1" ht="25.4" customHeight="1">
      <c r="A38" s="4" t="s">
        <v>144</v>
      </c>
      <c r="B38" s="8">
        <f>F37+1</f>
        <v>46053</v>
      </c>
      <c r="C38" s="18">
        <v>0.16666666666666666</v>
      </c>
      <c r="D38" s="8">
        <f>B38+1</f>
        <v>46054</v>
      </c>
      <c r="E38" s="18">
        <v>6.9444444444444447E-4</v>
      </c>
      <c r="F38" s="8">
        <f>D38</f>
        <v>46054</v>
      </c>
      <c r="G38" s="18">
        <v>0.41666666666666669</v>
      </c>
      <c r="H38" s="9" t="s">
        <v>15</v>
      </c>
      <c r="I38" s="27"/>
    </row>
    <row r="39" spans="1:9" s="26" customFormat="1" ht="25.4" customHeight="1">
      <c r="A39" s="4" t="s">
        <v>145</v>
      </c>
      <c r="B39" s="11"/>
      <c r="C39" s="55"/>
      <c r="D39" s="11"/>
      <c r="E39" s="55"/>
      <c r="F39" s="11"/>
      <c r="G39" s="55"/>
      <c r="H39" s="6" t="s">
        <v>19</v>
      </c>
      <c r="I39" s="27"/>
    </row>
    <row r="40" spans="1:9" ht="24" customHeight="1">
      <c r="A40" s="4" t="s">
        <v>151</v>
      </c>
      <c r="B40" s="8">
        <f>F38+2</f>
        <v>46056</v>
      </c>
      <c r="C40" s="18">
        <v>0.41666666666666669</v>
      </c>
      <c r="D40" s="8">
        <f>B40+1</f>
        <v>46057</v>
      </c>
      <c r="E40" s="18">
        <v>0</v>
      </c>
      <c r="F40" s="8">
        <f>D40+1</f>
        <v>46058</v>
      </c>
      <c r="G40" s="18">
        <v>0</v>
      </c>
      <c r="H40" s="9"/>
      <c r="I40" s="20"/>
    </row>
    <row r="41" spans="1:9" ht="24" customHeight="1">
      <c r="A41" s="4" t="s">
        <v>156</v>
      </c>
      <c r="B41" s="8">
        <f>F40+2</f>
        <v>46060</v>
      </c>
      <c r="C41" s="18">
        <v>0</v>
      </c>
      <c r="D41" s="8">
        <f>B41</f>
        <v>46060</v>
      </c>
      <c r="E41" s="18">
        <v>0.125</v>
      </c>
      <c r="F41" s="8">
        <f>D41</f>
        <v>46060</v>
      </c>
      <c r="G41" s="18">
        <v>0.5</v>
      </c>
      <c r="H41" s="9"/>
      <c r="I41" s="20"/>
    </row>
    <row r="42" spans="1:9" ht="24" customHeight="1">
      <c r="A42" s="4" t="s">
        <v>167</v>
      </c>
      <c r="B42" s="8">
        <f>F41</f>
        <v>46060</v>
      </c>
      <c r="C42" s="18">
        <v>0.75</v>
      </c>
      <c r="D42" s="8">
        <f>B42</f>
        <v>46060</v>
      </c>
      <c r="E42" s="18">
        <v>0.875</v>
      </c>
      <c r="F42" s="8">
        <f>D42+1</f>
        <v>46061</v>
      </c>
      <c r="G42" s="18">
        <v>0.29166666666666669</v>
      </c>
      <c r="H42" s="9"/>
      <c r="I42" s="20"/>
    </row>
    <row r="43" spans="1:9" ht="24" customHeight="1">
      <c r="A43" s="4" t="s">
        <v>136</v>
      </c>
      <c r="B43" s="8">
        <f>F42+1</f>
        <v>46062</v>
      </c>
      <c r="C43" s="18">
        <v>0.33333333333333331</v>
      </c>
      <c r="D43" s="8">
        <f>B43</f>
        <v>46062</v>
      </c>
      <c r="E43" s="18">
        <v>0.41666666666666669</v>
      </c>
      <c r="F43" s="8">
        <f>D43</f>
        <v>46062</v>
      </c>
      <c r="G43" s="18">
        <v>0.83333333333333337</v>
      </c>
      <c r="H43" s="9"/>
      <c r="I43" s="20"/>
    </row>
    <row r="44" spans="1:9" ht="24" customHeight="1">
      <c r="A44" s="4" t="s">
        <v>138</v>
      </c>
      <c r="B44" s="8">
        <f>F43+2</f>
        <v>46064</v>
      </c>
      <c r="C44" s="18">
        <v>0.83333333333333337</v>
      </c>
      <c r="D44" s="8">
        <f>B44+1</f>
        <v>46065</v>
      </c>
      <c r="E44" s="18">
        <v>0.41666666666666669</v>
      </c>
      <c r="F44" s="8">
        <f>D44+1</f>
        <v>46066</v>
      </c>
      <c r="G44" s="18">
        <v>0.41666666666666669</v>
      </c>
      <c r="H44" s="9"/>
      <c r="I44" s="20"/>
    </row>
    <row r="45" spans="1:9" ht="24" customHeight="1">
      <c r="A45" s="7" t="s">
        <v>172</v>
      </c>
      <c r="B45" s="8">
        <f>F44+3</f>
        <v>46069</v>
      </c>
      <c r="C45" s="18">
        <v>0.41666666666666669</v>
      </c>
      <c r="D45" s="8">
        <f>B45</f>
        <v>46069</v>
      </c>
      <c r="E45" s="18">
        <v>0.5</v>
      </c>
      <c r="F45" s="8">
        <f>D45</f>
        <v>46069</v>
      </c>
      <c r="G45" s="18">
        <v>0.91666666666666663</v>
      </c>
      <c r="H45" s="9" t="s">
        <v>173</v>
      </c>
      <c r="I45" s="20"/>
    </row>
  </sheetData>
  <mergeCells count="16">
    <mergeCell ref="B27:C27"/>
    <mergeCell ref="D27:E27"/>
    <mergeCell ref="F27:G27"/>
    <mergeCell ref="C1:I1"/>
    <mergeCell ref="A2:B2"/>
    <mergeCell ref="C2:I2"/>
    <mergeCell ref="A3:G3"/>
    <mergeCell ref="A26:I26"/>
    <mergeCell ref="A18:I18"/>
    <mergeCell ref="B19:C19"/>
    <mergeCell ref="D19:E19"/>
    <mergeCell ref="F19:G19"/>
    <mergeCell ref="A4:I4"/>
    <mergeCell ref="B5:C5"/>
    <mergeCell ref="D5:E5"/>
    <mergeCell ref="F5:G5"/>
  </mergeCells>
  <phoneticPr fontId="40" type="noConversion"/>
  <conditionalFormatting sqref="B5">
    <cfRule type="cellIs" dxfId="219" priority="319" stopIfTrue="1" operator="equal">
      <formula>$H$3</formula>
    </cfRule>
    <cfRule type="cellIs" dxfId="218" priority="316" stopIfTrue="1" operator="equal">
      <formula>$H$3</formula>
    </cfRule>
  </conditionalFormatting>
  <conditionalFormatting sqref="B5:B7 D6:D7">
    <cfRule type="cellIs" dxfId="217" priority="245" stopIfTrue="1" operator="lessThan">
      <formula>$H$3</formula>
    </cfRule>
  </conditionalFormatting>
  <conditionalFormatting sqref="B6:B7 D7">
    <cfRule type="cellIs" dxfId="216" priority="244" stopIfTrue="1" operator="equal">
      <formula>$H$3</formula>
    </cfRule>
  </conditionalFormatting>
  <conditionalFormatting sqref="B9:B11">
    <cfRule type="cellIs" dxfId="215" priority="302" stopIfTrue="1" operator="lessThan">
      <formula>$H$3</formula>
    </cfRule>
    <cfRule type="cellIs" dxfId="214" priority="301" stopIfTrue="1" operator="equal">
      <formula>$H$3</formula>
    </cfRule>
  </conditionalFormatting>
  <conditionalFormatting sqref="B13:B14">
    <cfRule type="cellIs" dxfId="213" priority="220" stopIfTrue="1" operator="lessThan">
      <formula>$H$3</formula>
    </cfRule>
    <cfRule type="cellIs" dxfId="212" priority="219" stopIfTrue="1" operator="equal">
      <formula>$H$3</formula>
    </cfRule>
  </conditionalFormatting>
  <conditionalFormatting sqref="B16:B30">
    <cfRule type="cellIs" dxfId="211" priority="191" stopIfTrue="1" operator="lessThan">
      <formula>$H$3</formula>
    </cfRule>
    <cfRule type="cellIs" dxfId="210" priority="190" stopIfTrue="1" operator="equal">
      <formula>$H$3</formula>
    </cfRule>
  </conditionalFormatting>
  <conditionalFormatting sqref="B18:B19">
    <cfRule type="cellIs" dxfId="209" priority="137" stopIfTrue="1" operator="equal">
      <formula>$H$3</formula>
    </cfRule>
    <cfRule type="cellIs" dxfId="208" priority="138" stopIfTrue="1" operator="lessThan">
      <formula>$H$3</formula>
    </cfRule>
  </conditionalFormatting>
  <conditionalFormatting sqref="B21:B25">
    <cfRule type="cellIs" dxfId="207" priority="11" stopIfTrue="1" operator="equal">
      <formula>$H$3</formula>
    </cfRule>
    <cfRule type="cellIs" dxfId="206" priority="12" stopIfTrue="1" operator="lessThan">
      <formula>$H$3</formula>
    </cfRule>
  </conditionalFormatting>
  <conditionalFormatting sqref="B28:B30">
    <cfRule type="cellIs" dxfId="205" priority="185" stopIfTrue="1" operator="lessThan">
      <formula>$H$3</formula>
    </cfRule>
    <cfRule type="cellIs" dxfId="204" priority="184" stopIfTrue="1" operator="equal">
      <formula>$H$3</formula>
    </cfRule>
  </conditionalFormatting>
  <conditionalFormatting sqref="B32:B35">
    <cfRule type="cellIs" dxfId="203" priority="146" stopIfTrue="1" operator="equal">
      <formula>$H$3</formula>
    </cfRule>
    <cfRule type="cellIs" dxfId="202" priority="147" stopIfTrue="1" operator="lessThan">
      <formula>$H$3</formula>
    </cfRule>
  </conditionalFormatting>
  <conditionalFormatting sqref="B33:B38">
    <cfRule type="cellIs" dxfId="201" priority="60" stopIfTrue="1" operator="lessThan">
      <formula>$H$3</formula>
    </cfRule>
    <cfRule type="cellIs" dxfId="200" priority="59" stopIfTrue="1" operator="equal">
      <formula>$H$3</formula>
    </cfRule>
  </conditionalFormatting>
  <conditionalFormatting sqref="B37:B38">
    <cfRule type="cellIs" dxfId="199" priority="45" stopIfTrue="1" operator="equal">
      <formula>$H$3</formula>
    </cfRule>
    <cfRule type="cellIs" dxfId="198" priority="46" stopIfTrue="1" operator="lessThan">
      <formula>$H$3</formula>
    </cfRule>
  </conditionalFormatting>
  <conditionalFormatting sqref="B40:B45">
    <cfRule type="cellIs" dxfId="197" priority="33" stopIfTrue="1" operator="equal">
      <formula>$H$3</formula>
    </cfRule>
    <cfRule type="cellIs" dxfId="196" priority="34" stopIfTrue="1" operator="lessThan">
      <formula>$H$3</formula>
    </cfRule>
  </conditionalFormatting>
  <conditionalFormatting sqref="B18:C18">
    <cfRule type="expression" dxfId="195" priority="82754" stopIfTrue="1">
      <formula>AND($B242&lt;$H$3,$B242&lt;&gt;"")</formula>
    </cfRule>
    <cfRule type="expression" dxfId="194" priority="82753" stopIfTrue="1">
      <formula>AND($B242=$H$3,$B242&lt;&gt;"")</formula>
    </cfRule>
  </conditionalFormatting>
  <conditionalFormatting sqref="B26:C26">
    <cfRule type="expression" dxfId="193" priority="82752" stopIfTrue="1">
      <formula>AND($B206&lt;$H$3,$B206&lt;&gt;"")</formula>
    </cfRule>
    <cfRule type="expression" dxfId="192" priority="82751" stopIfTrue="1">
      <formula>AND($B206=$H$3,$B206&lt;&gt;"")</formula>
    </cfRule>
  </conditionalFormatting>
  <conditionalFormatting sqref="C9:C11">
    <cfRule type="expression" dxfId="191" priority="298" stopIfTrue="1">
      <formula>B9&lt;$H$3</formula>
    </cfRule>
  </conditionalFormatting>
  <conditionalFormatting sqref="C13:C14">
    <cfRule type="expression" dxfId="190" priority="218" stopIfTrue="1">
      <formula>B13&lt;$H$3</formula>
    </cfRule>
  </conditionalFormatting>
  <conditionalFormatting sqref="C21">
    <cfRule type="expression" dxfId="189" priority="48" stopIfTrue="1">
      <formula>B21&lt;$H$3</formula>
    </cfRule>
  </conditionalFormatting>
  <conditionalFormatting sqref="C22">
    <cfRule type="expression" dxfId="188" priority="109" stopIfTrue="1">
      <formula>$B22=$H$3</formula>
    </cfRule>
    <cfRule type="expression" dxfId="187" priority="110" stopIfTrue="1">
      <formula>$F22=$H$3</formula>
    </cfRule>
    <cfRule type="expression" dxfId="186" priority="120" stopIfTrue="1">
      <formula>$F22=$H$3</formula>
    </cfRule>
    <cfRule type="expression" dxfId="185" priority="124" stopIfTrue="1">
      <formula>$B22=$H$3</formula>
    </cfRule>
    <cfRule type="expression" dxfId="184" priority="121" stopIfTrue="1">
      <formula>$B22=$H$3</formula>
    </cfRule>
    <cfRule type="expression" dxfId="183" priority="122" stopIfTrue="1">
      <formula>B22&lt;$H$3</formula>
    </cfRule>
    <cfRule type="expression" dxfId="182" priority="117" stopIfTrue="1">
      <formula>$B22=$H$3</formula>
    </cfRule>
    <cfRule type="expression" dxfId="181" priority="116" stopIfTrue="1">
      <formula>$F22=$H$3</formula>
    </cfRule>
    <cfRule type="expression" dxfId="180" priority="123" stopIfTrue="1">
      <formula>$F22=$H$3</formula>
    </cfRule>
    <cfRule type="expression" dxfId="179" priority="112" stopIfTrue="1">
      <formula>B22&lt;$H$3</formula>
    </cfRule>
    <cfRule type="expression" dxfId="178" priority="111" stopIfTrue="1">
      <formula>$B22=$H$3</formula>
    </cfRule>
  </conditionalFormatting>
  <conditionalFormatting sqref="C28:C30 E28:E30 G28:G30">
    <cfRule type="expression" dxfId="177" priority="2874" stopIfTrue="1">
      <formula>B28&lt;$H$3</formula>
    </cfRule>
  </conditionalFormatting>
  <conditionalFormatting sqref="C28:C30 E28:G30 G5:G7 E6:G7 E9:G11 C9:C11 C6:C7 E16:G16 C16:C17 D17:G17 G21:G24 E25:G25 E13:G14 C13:C14 E32:G38 C21:C22 E22:E23 E40:G45 C40:C45 C32:C38">
    <cfRule type="expression" dxfId="176" priority="2896" stopIfTrue="1">
      <formula>$F5=$H$3</formula>
    </cfRule>
  </conditionalFormatting>
  <conditionalFormatting sqref="C32:C38">
    <cfRule type="expression" dxfId="175" priority="1" stopIfTrue="1">
      <formula>B32&lt;$H$3</formula>
    </cfRule>
  </conditionalFormatting>
  <conditionalFormatting sqref="C40:C45">
    <cfRule type="expression" dxfId="174" priority="23" stopIfTrue="1">
      <formula>B40&lt;$H$3</formula>
    </cfRule>
  </conditionalFormatting>
  <conditionalFormatting sqref="D5">
    <cfRule type="cellIs" dxfId="173" priority="320" stopIfTrue="1" operator="equal">
      <formula>$H$3</formula>
    </cfRule>
    <cfRule type="cellIs" dxfId="172" priority="315" stopIfTrue="1" operator="lessThan">
      <formula>$H$3</formula>
    </cfRule>
    <cfRule type="cellIs" dxfId="171" priority="321" stopIfTrue="1" operator="lessThan">
      <formula>$H$3</formula>
    </cfRule>
  </conditionalFormatting>
  <conditionalFormatting sqref="D9:D10">
    <cfRule type="cellIs" dxfId="170" priority="275" stopIfTrue="1" operator="equal">
      <formula>$H$3</formula>
    </cfRule>
  </conditionalFormatting>
  <conditionalFormatting sqref="D9:D11">
    <cfRule type="cellIs" dxfId="169" priority="276" stopIfTrue="1" operator="lessThan">
      <formula>$H$3</formula>
    </cfRule>
  </conditionalFormatting>
  <conditionalFormatting sqref="D11 D5:D6">
    <cfRule type="cellIs" dxfId="168" priority="305" stopIfTrue="1" operator="equal">
      <formula>$H$3</formula>
    </cfRule>
  </conditionalFormatting>
  <conditionalFormatting sqref="D13">
    <cfRule type="cellIs" dxfId="167" priority="193" stopIfTrue="1" operator="equal">
      <formula>$H$3</formula>
    </cfRule>
  </conditionalFormatting>
  <conditionalFormatting sqref="D13:D14">
    <cfRule type="cellIs" dxfId="166" priority="194" stopIfTrue="1" operator="lessThan">
      <formula>$H$3</formula>
    </cfRule>
  </conditionalFormatting>
  <conditionalFormatting sqref="D14 D16">
    <cfRule type="cellIs" dxfId="165" priority="223" stopIfTrue="1" operator="equal">
      <formula>$H$3</formula>
    </cfRule>
  </conditionalFormatting>
  <conditionalFormatting sqref="D16:D25">
    <cfRule type="cellIs" dxfId="164" priority="39" stopIfTrue="1" operator="lessThan">
      <formula>$H$3</formula>
    </cfRule>
  </conditionalFormatting>
  <conditionalFormatting sqref="D17:D25">
    <cfRule type="cellIs" dxfId="163" priority="15" stopIfTrue="1" operator="equal">
      <formula>$H$3</formula>
    </cfRule>
  </conditionalFormatting>
  <conditionalFormatting sqref="D18:D19">
    <cfRule type="cellIs" dxfId="162" priority="134" stopIfTrue="1" operator="lessThan">
      <formula>$H$3</formula>
    </cfRule>
    <cfRule type="cellIs" dxfId="161" priority="133" stopIfTrue="1" operator="equal">
      <formula>$H$3</formula>
    </cfRule>
  </conditionalFormatting>
  <conditionalFormatting sqref="D21:D25">
    <cfRule type="cellIs" dxfId="160" priority="10" stopIfTrue="1" operator="lessThan">
      <formula>$H$3</formula>
    </cfRule>
  </conditionalFormatting>
  <conditionalFormatting sqref="D26:D30 F28:F30">
    <cfRule type="cellIs" dxfId="159" priority="174" stopIfTrue="1" operator="equal">
      <formula>$H$3</formula>
    </cfRule>
  </conditionalFormatting>
  <conditionalFormatting sqref="D26:D30">
    <cfRule type="cellIs" dxfId="158" priority="179" stopIfTrue="1" operator="lessThan">
      <formula>$H$3</formula>
    </cfRule>
  </conditionalFormatting>
  <conditionalFormatting sqref="D28:D30 F28:F30">
    <cfRule type="cellIs" dxfId="157" priority="173" stopIfTrue="1" operator="lessThan">
      <formula>$H$3</formula>
    </cfRule>
  </conditionalFormatting>
  <conditionalFormatting sqref="D33:D37 F36:F37">
    <cfRule type="cellIs" dxfId="156" priority="61" stopIfTrue="1" operator="equal">
      <formula>$H$3</formula>
    </cfRule>
  </conditionalFormatting>
  <conditionalFormatting sqref="D33:D37 F37">
    <cfRule type="cellIs" dxfId="155" priority="58" stopIfTrue="1" operator="lessThan">
      <formula>$H$3</formula>
    </cfRule>
  </conditionalFormatting>
  <conditionalFormatting sqref="D37:D38 F37:F38">
    <cfRule type="cellIs" dxfId="154" priority="47" stopIfTrue="1" operator="equal">
      <formula>$H$3</formula>
    </cfRule>
  </conditionalFormatting>
  <conditionalFormatting sqref="D38 D40:D45 F40:F45">
    <cfRule type="cellIs" dxfId="153" priority="35" stopIfTrue="1" operator="equal">
      <formula>$H$3</formula>
    </cfRule>
  </conditionalFormatting>
  <conditionalFormatting sqref="D38 D40:D45">
    <cfRule type="cellIs" dxfId="152" priority="32" stopIfTrue="1" operator="lessThan">
      <formula>$H$3</formula>
    </cfRule>
  </conditionalFormatting>
  <conditionalFormatting sqref="D18:E18">
    <cfRule type="expression" dxfId="151" priority="82758">
      <formula>AND($D242=$H$3,$D242&lt;&gt;"")</formula>
    </cfRule>
    <cfRule type="expression" dxfId="150" priority="82757">
      <formula>AND($D242&lt;$H$3,$D242&lt;&gt;"")</formula>
    </cfRule>
  </conditionalFormatting>
  <conditionalFormatting sqref="D26:E26">
    <cfRule type="expression" dxfId="149" priority="82755">
      <formula>AND($D206&lt;$H$3,$D206&lt;&gt;"")</formula>
    </cfRule>
    <cfRule type="expression" dxfId="148" priority="82756">
      <formula>AND($D206=$H$3,$D206&lt;&gt;"")</formula>
    </cfRule>
  </conditionalFormatting>
  <conditionalFormatting sqref="D18:F19">
    <cfRule type="cellIs" dxfId="147" priority="130" stopIfTrue="1" operator="lessThan">
      <formula>$H$3</formula>
    </cfRule>
  </conditionalFormatting>
  <conditionalFormatting sqref="D26:F27">
    <cfRule type="cellIs" dxfId="146" priority="170" stopIfTrue="1" operator="lessThan">
      <formula>$H$3</formula>
    </cfRule>
  </conditionalFormatting>
  <conditionalFormatting sqref="E5">
    <cfRule type="expression" dxfId="145" priority="322" stopIfTrue="1">
      <formula>$D5=$H$3</formula>
    </cfRule>
    <cfRule type="expression" dxfId="144" priority="324" stopIfTrue="1">
      <formula>D5&lt;$H$3</formula>
    </cfRule>
    <cfRule type="expression" dxfId="143" priority="323" stopIfTrue="1">
      <formula>$B5=$H$3</formula>
    </cfRule>
  </conditionalFormatting>
  <conditionalFormatting sqref="E6:E7">
    <cfRule type="expression" dxfId="142" priority="238" stopIfTrue="1">
      <formula>D6&lt;$H$3</formula>
    </cfRule>
  </conditionalFormatting>
  <conditionalFormatting sqref="E9:E11">
    <cfRule type="expression" dxfId="141" priority="278" stopIfTrue="1">
      <formula>D9&lt;$H$3</formula>
    </cfRule>
  </conditionalFormatting>
  <conditionalFormatting sqref="E13:E14">
    <cfRule type="expression" dxfId="140" priority="192" stopIfTrue="1">
      <formula>D13&lt;$H$3</formula>
    </cfRule>
  </conditionalFormatting>
  <conditionalFormatting sqref="E18">
    <cfRule type="expression" dxfId="139" priority="82760" stopIfTrue="1">
      <formula>$D242=$H$3</formula>
    </cfRule>
  </conditionalFormatting>
  <conditionalFormatting sqref="E21:E22 C23:C24 E24">
    <cfRule type="expression" dxfId="138" priority="19" stopIfTrue="1">
      <formula>$F21=$H$3</formula>
    </cfRule>
  </conditionalFormatting>
  <conditionalFormatting sqref="E21:E25 C23:C24">
    <cfRule type="expression" dxfId="137" priority="18" stopIfTrue="1">
      <formula>B21&lt;$H$3</formula>
    </cfRule>
  </conditionalFormatting>
  <conditionalFormatting sqref="E22">
    <cfRule type="expression" dxfId="136" priority="89" stopIfTrue="1">
      <formula>$B22=$H$3</formula>
    </cfRule>
  </conditionalFormatting>
  <conditionalFormatting sqref="E25 G25">
    <cfRule type="expression" dxfId="135" priority="6" stopIfTrue="1">
      <formula>$B25=$H$3</formula>
    </cfRule>
    <cfRule type="expression" dxfId="134" priority="7" stopIfTrue="1">
      <formula>$F25=$H$3</formula>
    </cfRule>
    <cfRule type="expression" dxfId="133" priority="8" stopIfTrue="1">
      <formula>$B25=$H$3</formula>
    </cfRule>
  </conditionalFormatting>
  <conditionalFormatting sqref="E26">
    <cfRule type="expression" dxfId="132" priority="82759" stopIfTrue="1">
      <formula>$D206=$H$3</formula>
    </cfRule>
  </conditionalFormatting>
  <conditionalFormatting sqref="E32:E38 G32:G38 G40:G45">
    <cfRule type="expression" dxfId="131" priority="64" stopIfTrue="1">
      <formula>D32&lt;$H$3</formula>
    </cfRule>
  </conditionalFormatting>
  <conditionalFormatting sqref="E40:E45">
    <cfRule type="expression" dxfId="130" priority="20" stopIfTrue="1">
      <formula>D40&lt;$H$3</formula>
    </cfRule>
  </conditionalFormatting>
  <conditionalFormatting sqref="F5 B5">
    <cfRule type="cellIs" dxfId="129" priority="318" stopIfTrue="1" operator="lessThan">
      <formula>$H$3</formula>
    </cfRule>
  </conditionalFormatting>
  <conditionalFormatting sqref="F5">
    <cfRule type="cellIs" dxfId="128" priority="317" stopIfTrue="1" operator="equal">
      <formula>$H$3</formula>
    </cfRule>
  </conditionalFormatting>
  <conditionalFormatting sqref="F5:F7 F9:F11">
    <cfRule type="cellIs" dxfId="127" priority="303" stopIfTrue="1" operator="equal">
      <formula>$H$3</formula>
    </cfRule>
    <cfRule type="cellIs" dxfId="126" priority="304" stopIfTrue="1" operator="lessThan">
      <formula>$H$3</formula>
    </cfRule>
  </conditionalFormatting>
  <conditionalFormatting sqref="F13:F14 F16:F25">
    <cfRule type="cellIs" dxfId="125" priority="222" stopIfTrue="1" operator="lessThan">
      <formula>$H$3</formula>
    </cfRule>
  </conditionalFormatting>
  <conditionalFormatting sqref="F13:F14">
    <cfRule type="cellIs" dxfId="124" priority="221" stopIfTrue="1" operator="equal">
      <formula>$H$3</formula>
    </cfRule>
  </conditionalFormatting>
  <conditionalFormatting sqref="F16:F27">
    <cfRule type="cellIs" dxfId="123" priority="164" stopIfTrue="1" operator="equal">
      <formula>$H$3</formula>
    </cfRule>
  </conditionalFormatting>
  <conditionalFormatting sqref="F18:F19">
    <cfRule type="cellIs" dxfId="122" priority="128" stopIfTrue="1" operator="equal">
      <formula>$H$3</formula>
    </cfRule>
  </conditionalFormatting>
  <conditionalFormatting sqref="F21:F22">
    <cfRule type="cellIs" dxfId="121" priority="50" stopIfTrue="1" operator="lessThan">
      <formula>$H$3</formula>
    </cfRule>
  </conditionalFormatting>
  <conditionalFormatting sqref="F21:F24">
    <cfRule type="cellIs" dxfId="120" priority="51" stopIfTrue="1" operator="equal">
      <formula>$H$3</formula>
    </cfRule>
  </conditionalFormatting>
  <conditionalFormatting sqref="F23:F24">
    <cfRule type="expression" dxfId="119" priority="596" stopIfTrue="1">
      <formula>$F23=$H$3</formula>
    </cfRule>
  </conditionalFormatting>
  <conditionalFormatting sqref="F25">
    <cfRule type="cellIs" dxfId="118" priority="4" stopIfTrue="1" operator="equal">
      <formula>$H$3</formula>
    </cfRule>
    <cfRule type="cellIs" dxfId="117" priority="5" stopIfTrue="1" operator="lessThan">
      <formula>$H$3</formula>
    </cfRule>
  </conditionalFormatting>
  <conditionalFormatting sqref="F28:F30 D28:D30">
    <cfRule type="cellIs" dxfId="116" priority="2922" stopIfTrue="1" operator="equal">
      <formula>$H$3</formula>
    </cfRule>
  </conditionalFormatting>
  <conditionalFormatting sqref="F28:F30">
    <cfRule type="cellIs" dxfId="115" priority="2919" stopIfTrue="1" operator="lessThan">
      <formula>$H$3</formula>
    </cfRule>
  </conditionalFormatting>
  <conditionalFormatting sqref="F32">
    <cfRule type="cellIs" dxfId="114" priority="156" stopIfTrue="1" operator="lessThan">
      <formula>$H$3</formula>
    </cfRule>
  </conditionalFormatting>
  <conditionalFormatting sqref="F32:F35 D32:D36">
    <cfRule type="cellIs" dxfId="113" priority="148" stopIfTrue="1" operator="equal">
      <formula>$H$3</formula>
    </cfRule>
  </conditionalFormatting>
  <conditionalFormatting sqref="F33:F35 D32:D36">
    <cfRule type="cellIs" dxfId="112" priority="145" stopIfTrue="1" operator="lessThan">
      <formula>$H$3</formula>
    </cfRule>
  </conditionalFormatting>
  <conditionalFormatting sqref="F33:F35">
    <cfRule type="cellIs" dxfId="111" priority="140" stopIfTrue="1" operator="equal">
      <formula>$H$3</formula>
    </cfRule>
  </conditionalFormatting>
  <conditionalFormatting sqref="F33:F36">
    <cfRule type="cellIs" dxfId="110" priority="70" stopIfTrue="1" operator="lessThan">
      <formula>$H$3</formula>
    </cfRule>
  </conditionalFormatting>
  <conditionalFormatting sqref="F37:F38 D37:D38">
    <cfRule type="cellIs" dxfId="109" priority="44" stopIfTrue="1" operator="lessThan">
      <formula>$H$3</formula>
    </cfRule>
  </conditionalFormatting>
  <conditionalFormatting sqref="F38">
    <cfRule type="cellIs" dxfId="108" priority="41" stopIfTrue="1" operator="equal">
      <formula>$H$3</formula>
    </cfRule>
  </conditionalFormatting>
  <conditionalFormatting sqref="F40:F45 F38">
    <cfRule type="cellIs" dxfId="107" priority="36" stopIfTrue="1" operator="lessThan">
      <formula>$H$3</formula>
    </cfRule>
  </conditionalFormatting>
  <conditionalFormatting sqref="F18:G18">
    <cfRule type="expression" dxfId="106" priority="82763">
      <formula>AND($F242&lt;$H$3,$F242&lt;&gt;"")</formula>
    </cfRule>
    <cfRule type="expression" dxfId="105" priority="82764">
      <formula>AND($F242=$H$3,$F242&lt;&gt;"")</formula>
    </cfRule>
  </conditionalFormatting>
  <conditionalFormatting sqref="F26:G26">
    <cfRule type="expression" dxfId="104" priority="82761">
      <formula>AND($F206&lt;$H$3,$F206&lt;&gt;"")</formula>
    </cfRule>
    <cfRule type="expression" dxfId="103" priority="82762">
      <formula>AND($F206=$H$3,$F206&lt;&gt;"")</formula>
    </cfRule>
  </conditionalFormatting>
  <conditionalFormatting sqref="G5 C5:C7 E6:E7">
    <cfRule type="expression" dxfId="102" priority="2944" stopIfTrue="1">
      <formula>$B5=$H$3</formula>
    </cfRule>
  </conditionalFormatting>
  <conditionalFormatting sqref="G5:G7 G9:G11">
    <cfRule type="expression" dxfId="101" priority="306" stopIfTrue="1">
      <formula>F5&lt;$H$3</formula>
    </cfRule>
  </conditionalFormatting>
  <conditionalFormatting sqref="G13:G14">
    <cfRule type="expression" dxfId="100" priority="224" stopIfTrue="1">
      <formula>F13&lt;$H$3</formula>
    </cfRule>
  </conditionalFormatting>
  <conditionalFormatting sqref="G18">
    <cfRule type="expression" dxfId="99" priority="82766" stopIfTrue="1">
      <formula>$F242=$H$3</formula>
    </cfRule>
  </conditionalFormatting>
  <conditionalFormatting sqref="G21:G25 C5:C7 C16:C17 E16:E17 G16:G17">
    <cfRule type="expression" dxfId="98" priority="241" stopIfTrue="1">
      <formula>B5&lt;$H$3</formula>
    </cfRule>
  </conditionalFormatting>
  <conditionalFormatting sqref="G26">
    <cfRule type="expression" dxfId="97" priority="82765" stopIfTrue="1">
      <formula>$F206=$H$3</formula>
    </cfRule>
  </conditionalFormatting>
  <pageMargins left="0.7" right="0.7" top="0.75" bottom="0.75" header="0.3" footer="0.3"/>
  <pageSetup paperSize="9" scale="60" orientation="landscape" r:id="rId1"/>
  <ignoredErrors>
    <ignoredError sqref="F33 D34 F36 D35:D36 B34 F41:F42 C43:F4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23A7-1169-49DA-AF78-16C8967CEBEE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26" customWidth="1"/>
    <col min="2" max="7" width="11.58203125" style="26" customWidth="1"/>
    <col min="8" max="8" width="61.33203125" style="28" customWidth="1"/>
    <col min="9" max="9" width="13.08203125" style="26" customWidth="1"/>
    <col min="10" max="16384" width="9" style="26"/>
  </cols>
  <sheetData>
    <row r="1" spans="1:14" ht="77.900000000000006" customHeight="1">
      <c r="A1" s="60"/>
      <c r="B1" s="60"/>
      <c r="C1" s="61" t="s">
        <v>0</v>
      </c>
      <c r="D1" s="62"/>
      <c r="E1" s="62"/>
      <c r="F1" s="62"/>
      <c r="G1" s="62"/>
      <c r="H1" s="62"/>
      <c r="I1" s="62"/>
    </row>
    <row r="2" spans="1:14" ht="23.15" customHeight="1">
      <c r="A2" s="63" t="s">
        <v>1</v>
      </c>
      <c r="B2" s="63"/>
      <c r="C2" s="64" t="s">
        <v>2</v>
      </c>
      <c r="D2" s="64"/>
      <c r="E2" s="64"/>
      <c r="F2" s="64"/>
      <c r="G2" s="64"/>
      <c r="H2" s="64"/>
      <c r="I2" s="64"/>
    </row>
    <row r="3" spans="1:14" ht="25.4" customHeight="1">
      <c r="A3" s="65"/>
      <c r="B3" s="65"/>
      <c r="C3" s="65"/>
      <c r="D3" s="65"/>
      <c r="E3" s="65"/>
      <c r="F3" s="65"/>
      <c r="G3" s="65"/>
      <c r="H3" s="29">
        <v>46032</v>
      </c>
      <c r="I3" s="36"/>
    </row>
    <row r="4" spans="1:14" ht="24" customHeight="1">
      <c r="A4" s="83" t="s">
        <v>76</v>
      </c>
      <c r="B4" s="72"/>
      <c r="C4" s="72"/>
      <c r="D4" s="72"/>
      <c r="E4" s="72"/>
      <c r="F4" s="72"/>
      <c r="G4" s="72"/>
      <c r="H4" s="72"/>
      <c r="I4" s="72"/>
    </row>
    <row r="5" spans="1:14" ht="24" customHeight="1">
      <c r="A5" s="30" t="s">
        <v>3</v>
      </c>
      <c r="B5" s="58" t="s">
        <v>4</v>
      </c>
      <c r="C5" s="59"/>
      <c r="D5" s="58" t="s">
        <v>5</v>
      </c>
      <c r="E5" s="59"/>
      <c r="F5" s="58" t="s">
        <v>6</v>
      </c>
      <c r="G5" s="59"/>
      <c r="H5" s="31" t="s">
        <v>7</v>
      </c>
      <c r="I5" s="31" t="s">
        <v>8</v>
      </c>
      <c r="N5" s="26" t="s">
        <v>13</v>
      </c>
    </row>
    <row r="6" spans="1:14" ht="25" hidden="1" customHeight="1">
      <c r="A6" s="15" t="s">
        <v>73</v>
      </c>
      <c r="B6" s="8">
        <v>46019</v>
      </c>
      <c r="C6" s="13">
        <v>0.5</v>
      </c>
      <c r="D6" s="17">
        <f>B6+1</f>
        <v>46020</v>
      </c>
      <c r="E6" s="13">
        <v>0.1736111111111111</v>
      </c>
      <c r="F6" s="8">
        <f t="shared" ref="F6:F10" si="0">D6</f>
        <v>46020</v>
      </c>
      <c r="G6" s="18">
        <v>0.6333333333333333</v>
      </c>
      <c r="H6" s="33" t="s">
        <v>107</v>
      </c>
      <c r="I6" s="27"/>
    </row>
    <row r="7" spans="1:14" ht="25" hidden="1" customHeight="1">
      <c r="A7" s="32" t="s">
        <v>89</v>
      </c>
      <c r="B7" s="8">
        <f>F6+1</f>
        <v>46021</v>
      </c>
      <c r="C7" s="13">
        <v>0.47916666666666669</v>
      </c>
      <c r="D7" s="17">
        <f t="shared" ref="D7:D9" si="1">B7</f>
        <v>46021</v>
      </c>
      <c r="E7" s="13">
        <v>0.52083333333333337</v>
      </c>
      <c r="F7" s="8">
        <f t="shared" si="0"/>
        <v>46021</v>
      </c>
      <c r="G7" s="18">
        <v>0.72916666666666663</v>
      </c>
      <c r="H7" s="33" t="s">
        <v>90</v>
      </c>
      <c r="I7" s="27"/>
    </row>
    <row r="8" spans="1:14" ht="25" hidden="1" customHeight="1">
      <c r="A8" s="50" t="s">
        <v>74</v>
      </c>
      <c r="B8" s="8">
        <f>F7</f>
        <v>46021</v>
      </c>
      <c r="C8" s="13">
        <v>0.875</v>
      </c>
      <c r="D8" s="17">
        <f>B8+1</f>
        <v>46022</v>
      </c>
      <c r="E8" s="13">
        <v>0.45833333333333331</v>
      </c>
      <c r="F8" s="8">
        <f t="shared" si="0"/>
        <v>46022</v>
      </c>
      <c r="G8" s="18">
        <v>0.83333333333333337</v>
      </c>
      <c r="H8" s="33" t="s">
        <v>15</v>
      </c>
      <c r="I8" s="27"/>
    </row>
    <row r="9" spans="1:14" ht="25" customHeight="1">
      <c r="A9" s="50" t="s">
        <v>75</v>
      </c>
      <c r="B9" s="8">
        <f>F8+1</f>
        <v>46023</v>
      </c>
      <c r="C9" s="13">
        <v>0.125</v>
      </c>
      <c r="D9" s="17">
        <f t="shared" si="1"/>
        <v>46023</v>
      </c>
      <c r="E9" s="13">
        <v>0.25</v>
      </c>
      <c r="F9" s="8">
        <f t="shared" si="0"/>
        <v>46023</v>
      </c>
      <c r="G9" s="18">
        <v>0.65833333333333333</v>
      </c>
      <c r="H9" s="33"/>
      <c r="I9" s="27"/>
    </row>
    <row r="10" spans="1:14" ht="25" customHeight="1">
      <c r="A10" s="51" t="s">
        <v>91</v>
      </c>
      <c r="B10" s="21">
        <f>F9+2</f>
        <v>46025</v>
      </c>
      <c r="C10" s="22">
        <v>0.125</v>
      </c>
      <c r="D10" s="21">
        <f t="shared" ref="D10" si="2">B10</f>
        <v>46025</v>
      </c>
      <c r="E10" s="22">
        <v>0.54166666666666663</v>
      </c>
      <c r="F10" s="21">
        <f t="shared" si="0"/>
        <v>46025</v>
      </c>
      <c r="G10" s="22">
        <v>0.77083333333333337</v>
      </c>
      <c r="H10" s="33" t="s">
        <v>120</v>
      </c>
      <c r="I10" s="27"/>
    </row>
    <row r="11" spans="1:14" ht="25" customHeight="1">
      <c r="A11" s="50" t="s">
        <v>77</v>
      </c>
      <c r="B11" s="21">
        <f>F10+2</f>
        <v>46027</v>
      </c>
      <c r="C11" s="13">
        <v>0.4375</v>
      </c>
      <c r="D11" s="21">
        <f t="shared" ref="D11:D14" si="3">B11</f>
        <v>46027</v>
      </c>
      <c r="E11" s="13">
        <v>0.67500000000000004</v>
      </c>
      <c r="F11" s="21">
        <f>D11+1</f>
        <v>46028</v>
      </c>
      <c r="G11" s="22">
        <v>0.56666666666666665</v>
      </c>
      <c r="H11" s="33" t="s">
        <v>126</v>
      </c>
      <c r="I11" s="27"/>
    </row>
    <row r="12" spans="1:14" ht="25" customHeight="1">
      <c r="A12" s="51" t="s">
        <v>99</v>
      </c>
      <c r="B12" s="38"/>
      <c r="C12" s="53"/>
      <c r="D12" s="38"/>
      <c r="E12" s="16"/>
      <c r="F12" s="38"/>
      <c r="G12" s="16"/>
      <c r="H12" s="33" t="s">
        <v>130</v>
      </c>
      <c r="I12" s="27"/>
    </row>
    <row r="13" spans="1:14" ht="25" customHeight="1">
      <c r="A13" s="50" t="s">
        <v>101</v>
      </c>
      <c r="B13" s="21">
        <v>46032</v>
      </c>
      <c r="C13" s="22">
        <v>0.20833333333333334</v>
      </c>
      <c r="D13" s="21">
        <f t="shared" si="3"/>
        <v>46032</v>
      </c>
      <c r="E13" s="10">
        <v>0.36666666666666664</v>
      </c>
      <c r="F13" s="21">
        <f>D13</f>
        <v>46032</v>
      </c>
      <c r="G13" s="35">
        <v>0.95833333333333337</v>
      </c>
      <c r="H13" s="33" t="s">
        <v>132</v>
      </c>
      <c r="I13" s="27"/>
    </row>
    <row r="14" spans="1:14" ht="25" customHeight="1">
      <c r="A14" s="50" t="s">
        <v>102</v>
      </c>
      <c r="B14" s="21">
        <f>F13+2</f>
        <v>46034</v>
      </c>
      <c r="C14" s="22">
        <v>0</v>
      </c>
      <c r="D14" s="21">
        <f t="shared" si="3"/>
        <v>46034</v>
      </c>
      <c r="E14" s="22">
        <v>4.1666666666666664E-2</v>
      </c>
      <c r="F14" s="21">
        <f>D14</f>
        <v>46034</v>
      </c>
      <c r="G14" s="49">
        <v>0.375</v>
      </c>
      <c r="H14" s="33"/>
      <c r="I14" s="27"/>
    </row>
    <row r="15" spans="1:14" ht="25" customHeight="1">
      <c r="A15" s="50" t="s">
        <v>119</v>
      </c>
      <c r="B15" s="21">
        <f>F14+2</f>
        <v>46036</v>
      </c>
      <c r="C15" s="49">
        <v>0.375</v>
      </c>
      <c r="D15" s="21">
        <f>B15</f>
        <v>46036</v>
      </c>
      <c r="E15" s="22">
        <v>0.70833333333333337</v>
      </c>
      <c r="F15" s="21">
        <f>D15+1</f>
        <v>46037</v>
      </c>
      <c r="G15" s="22">
        <v>0.70833333333333337</v>
      </c>
      <c r="H15" s="33"/>
      <c r="I15" s="27"/>
    </row>
    <row r="16" spans="1:14" ht="25" customHeight="1">
      <c r="A16" s="50" t="s">
        <v>137</v>
      </c>
      <c r="B16" s="21">
        <f>F15+3</f>
        <v>46040</v>
      </c>
      <c r="C16" s="49">
        <v>0.95833333333333337</v>
      </c>
      <c r="D16" s="21">
        <f>B16+1</f>
        <v>46041</v>
      </c>
      <c r="E16" s="22">
        <v>0.33333333333333331</v>
      </c>
      <c r="F16" s="21">
        <f>D16</f>
        <v>46041</v>
      </c>
      <c r="G16" s="22">
        <v>0.75</v>
      </c>
      <c r="H16" s="33" t="s">
        <v>16</v>
      </c>
      <c r="I16" s="27"/>
    </row>
  </sheetData>
  <mergeCells count="9">
    <mergeCell ref="B5:C5"/>
    <mergeCell ref="D5:E5"/>
    <mergeCell ref="F5:G5"/>
    <mergeCell ref="A1:B1"/>
    <mergeCell ref="C1:I1"/>
    <mergeCell ref="A2:B2"/>
    <mergeCell ref="C2:I2"/>
    <mergeCell ref="A3:G3"/>
    <mergeCell ref="A4:I4"/>
  </mergeCells>
  <phoneticPr fontId="40" type="noConversion"/>
  <conditionalFormatting sqref="B4:B11 B13:B16">
    <cfRule type="cellIs" dxfId="96" priority="48" stopIfTrue="1" operator="lessThan">
      <formula>$H$3</formula>
    </cfRule>
    <cfRule type="cellIs" dxfId="95" priority="47" stopIfTrue="1" operator="equal">
      <formula>$H$3</formula>
    </cfRule>
  </conditionalFormatting>
  <conditionalFormatting sqref="B4:C4">
    <cfRule type="expression" dxfId="94" priority="82495" stopIfTrue="1">
      <formula>AND($B211=$H$3,$B211&lt;&gt;"")</formula>
    </cfRule>
    <cfRule type="expression" dxfId="93" priority="82496" stopIfTrue="1">
      <formula>AND($B211&lt;$H$3,$B211&lt;&gt;"")</formula>
    </cfRule>
  </conditionalFormatting>
  <conditionalFormatting sqref="C6:C9">
    <cfRule type="expression" dxfId="92" priority="21" stopIfTrue="1">
      <formula>B6&lt;$H$3</formula>
    </cfRule>
  </conditionalFormatting>
  <conditionalFormatting sqref="C6:C11">
    <cfRule type="expression" dxfId="91" priority="23" stopIfTrue="1">
      <formula>$B6=$H$3</formula>
    </cfRule>
    <cfRule type="expression" dxfId="90" priority="22" stopIfTrue="1">
      <formula>$F6=$H$3</formula>
    </cfRule>
  </conditionalFormatting>
  <conditionalFormatting sqref="C10:C11">
    <cfRule type="expression" dxfId="89" priority="141" stopIfTrue="1">
      <formula>$F10=$H$3</formula>
    </cfRule>
    <cfRule type="expression" dxfId="88" priority="142" stopIfTrue="1">
      <formula>$B10=$H$3</formula>
    </cfRule>
    <cfRule type="expression" dxfId="87" priority="138" stopIfTrue="1">
      <formula>$F10=$H$3</formula>
    </cfRule>
    <cfRule type="expression" dxfId="86" priority="139" stopIfTrue="1">
      <formula>$B10=$H$3</formula>
    </cfRule>
    <cfRule type="expression" dxfId="85" priority="140" stopIfTrue="1">
      <formula>B10&lt;$H$3</formula>
    </cfRule>
  </conditionalFormatting>
  <conditionalFormatting sqref="C11">
    <cfRule type="expression" dxfId="84" priority="9" stopIfTrue="1">
      <formula>B11&lt;$H$3</formula>
    </cfRule>
  </conditionalFormatting>
  <conditionalFormatting sqref="C13">
    <cfRule type="expression" dxfId="83" priority="104" stopIfTrue="1">
      <formula>$B13=$H$3</formula>
    </cfRule>
    <cfRule type="expression" dxfId="82" priority="103" stopIfTrue="1">
      <formula>$F13=$H$3</formula>
    </cfRule>
    <cfRule type="expression" dxfId="81" priority="105" stopIfTrue="1">
      <formula>B13&lt;$H$3</formula>
    </cfRule>
  </conditionalFormatting>
  <conditionalFormatting sqref="C13:C14">
    <cfRule type="expression" dxfId="80" priority="107" stopIfTrue="1">
      <formula>$B13=$H$3</formula>
    </cfRule>
    <cfRule type="expression" dxfId="79" priority="97" stopIfTrue="1">
      <formula>$B13=$H$3</formula>
    </cfRule>
    <cfRule type="expression" dxfId="78" priority="106" stopIfTrue="1">
      <formula>$F13=$H$3</formula>
    </cfRule>
    <cfRule type="expression" dxfId="77" priority="96" stopIfTrue="1">
      <formula>$F13=$H$3</formula>
    </cfRule>
  </conditionalFormatting>
  <conditionalFormatting sqref="C14">
    <cfRule type="expression" dxfId="76" priority="98" stopIfTrue="1">
      <formula>B14&lt;$H$3</formula>
    </cfRule>
    <cfRule type="expression" dxfId="75" priority="95" stopIfTrue="1">
      <formula>$B14=$H$3</formula>
    </cfRule>
    <cfRule type="expression" dxfId="74" priority="94" stopIfTrue="1">
      <formula>$F14=$H$3</formula>
    </cfRule>
    <cfRule type="expression" dxfId="73" priority="152" stopIfTrue="1">
      <formula>B14&lt;$H$3</formula>
    </cfRule>
    <cfRule type="expression" dxfId="72" priority="154" stopIfTrue="1">
      <formula>$B14=$H$3</formula>
    </cfRule>
    <cfRule type="expression" dxfId="71" priority="151" stopIfTrue="1">
      <formula>$B14=$H$3</formula>
    </cfRule>
    <cfRule type="expression" dxfId="70" priority="153" stopIfTrue="1">
      <formula>$F14=$H$3</formula>
    </cfRule>
    <cfRule type="expression" dxfId="69" priority="150" stopIfTrue="1">
      <formula>$F14=$H$3</formula>
    </cfRule>
  </conditionalFormatting>
  <conditionalFormatting sqref="D4:D5">
    <cfRule type="cellIs" dxfId="68" priority="164" stopIfTrue="1" operator="lessThan">
      <formula>$H$3</formula>
    </cfRule>
    <cfRule type="cellIs" dxfId="67" priority="163" stopIfTrue="1" operator="equal">
      <formula>$H$3</formula>
    </cfRule>
  </conditionalFormatting>
  <conditionalFormatting sqref="D6:D11 D13:D16">
    <cfRule type="cellIs" dxfId="66" priority="46" stopIfTrue="1" operator="lessThan">
      <formula>$H$3</formula>
    </cfRule>
    <cfRule type="cellIs" dxfId="65" priority="50" stopIfTrue="1" operator="equal">
      <formula>$H$3</formula>
    </cfRule>
  </conditionalFormatting>
  <conditionalFormatting sqref="D4:E4">
    <cfRule type="expression" dxfId="64" priority="82497">
      <formula>AND($D211&lt;$H$3,$D211&lt;&gt;"")</formula>
    </cfRule>
    <cfRule type="expression" dxfId="63" priority="82498">
      <formula>AND($D211=$H$3,$D211&lt;&gt;"")</formula>
    </cfRule>
  </conditionalFormatting>
  <conditionalFormatting sqref="D4:F5">
    <cfRule type="cellIs" dxfId="62" priority="160" stopIfTrue="1" operator="lessThan">
      <formula>$H$3</formula>
    </cfRule>
  </conditionalFormatting>
  <conditionalFormatting sqref="E4">
    <cfRule type="expression" dxfId="61" priority="82499" stopIfTrue="1">
      <formula>$D211=$H$3</formula>
    </cfRule>
  </conditionalFormatting>
  <conditionalFormatting sqref="E6:E9">
    <cfRule type="expression" dxfId="60" priority="18" stopIfTrue="1">
      <formula>D6&lt;$H$3</formula>
    </cfRule>
  </conditionalFormatting>
  <conditionalFormatting sqref="E6:E10">
    <cfRule type="expression" dxfId="59" priority="20" stopIfTrue="1">
      <formula>$B6=$H$3</formula>
    </cfRule>
    <cfRule type="expression" dxfId="58" priority="19" stopIfTrue="1">
      <formula>$F6=$H$3</formula>
    </cfRule>
  </conditionalFormatting>
  <conditionalFormatting sqref="E10">
    <cfRule type="expression" dxfId="57" priority="113" stopIfTrue="1">
      <formula>$F10=$H$3</formula>
    </cfRule>
    <cfRule type="expression" dxfId="56" priority="112" stopIfTrue="1">
      <formula>D10&lt;$H$3</formula>
    </cfRule>
    <cfRule type="expression" dxfId="55" priority="110" stopIfTrue="1">
      <formula>$F10=$H$3</formula>
    </cfRule>
    <cfRule type="expression" dxfId="54" priority="111" stopIfTrue="1">
      <formula>$B10=$H$3</formula>
    </cfRule>
    <cfRule type="expression" dxfId="53" priority="114" stopIfTrue="1">
      <formula>$B10=$H$3</formula>
    </cfRule>
  </conditionalFormatting>
  <conditionalFormatting sqref="E11">
    <cfRule type="expression" dxfId="52" priority="5" stopIfTrue="1">
      <formula>$B11=$H$3</formula>
    </cfRule>
    <cfRule type="expression" dxfId="51" priority="6" stopIfTrue="1">
      <formula>D11&lt;$H$3</formula>
    </cfRule>
    <cfRule type="expression" dxfId="50" priority="7" stopIfTrue="1">
      <formula>$F11=$H$3</formula>
    </cfRule>
    <cfRule type="expression" dxfId="49" priority="8" stopIfTrue="1">
      <formula>$B11=$H$3</formula>
    </cfRule>
    <cfRule type="expression" dxfId="48" priority="1" stopIfTrue="1">
      <formula>D11&lt;$H$3</formula>
    </cfRule>
    <cfRule type="expression" dxfId="47" priority="2" stopIfTrue="1">
      <formula>$F11=$H$3</formula>
    </cfRule>
    <cfRule type="expression" dxfId="46" priority="3" stopIfTrue="1">
      <formula>$B11=$H$3</formula>
    </cfRule>
    <cfRule type="expression" dxfId="45" priority="4" stopIfTrue="1">
      <formula>$F11=$H$3</formula>
    </cfRule>
  </conditionalFormatting>
  <conditionalFormatting sqref="E13:E14">
    <cfRule type="expression" dxfId="44" priority="91" stopIfTrue="1">
      <formula>D13&lt;$H$3</formula>
    </cfRule>
    <cfRule type="expression" dxfId="43" priority="92" stopIfTrue="1">
      <formula>$F13=$H$3</formula>
    </cfRule>
  </conditionalFormatting>
  <conditionalFormatting sqref="E14">
    <cfRule type="expression" dxfId="42" priority="90" stopIfTrue="1">
      <formula>$B14=$H$3</formula>
    </cfRule>
    <cfRule type="expression" dxfId="41" priority="89" stopIfTrue="1">
      <formula>$F14=$H$3</formula>
    </cfRule>
    <cfRule type="expression" dxfId="40" priority="93" stopIfTrue="1">
      <formula>$B14=$H$3</formula>
    </cfRule>
  </conditionalFormatting>
  <conditionalFormatting sqref="E14:E15">
    <cfRule type="expression" dxfId="39" priority="85" stopIfTrue="1">
      <formula>$F14=$H$3</formula>
    </cfRule>
    <cfRule type="expression" dxfId="38" priority="86" stopIfTrue="1">
      <formula>$B14=$H$3</formula>
    </cfRule>
  </conditionalFormatting>
  <conditionalFormatting sqref="E15">
    <cfRule type="expression" dxfId="37" priority="84" stopIfTrue="1">
      <formula>D15&lt;$H$3</formula>
    </cfRule>
    <cfRule type="expression" dxfId="36" priority="83" stopIfTrue="1">
      <formula>$B15=$H$3</formula>
    </cfRule>
    <cfRule type="expression" dxfId="35" priority="82" stopIfTrue="1">
      <formula>$F15=$H$3</formula>
    </cfRule>
  </conditionalFormatting>
  <conditionalFormatting sqref="E15:E16">
    <cfRule type="expression" dxfId="34" priority="72" stopIfTrue="1">
      <formula>$B15=$H$3</formula>
    </cfRule>
    <cfRule type="expression" dxfId="33" priority="71" stopIfTrue="1">
      <formula>$F15=$H$3</formula>
    </cfRule>
  </conditionalFormatting>
  <conditionalFormatting sqref="E16">
    <cfRule type="expression" dxfId="32" priority="70" stopIfTrue="1">
      <formula>D16&lt;$H$3</formula>
    </cfRule>
    <cfRule type="expression" dxfId="31" priority="69" stopIfTrue="1">
      <formula>$B16=$H$3</formula>
    </cfRule>
    <cfRule type="expression" dxfId="30" priority="68" stopIfTrue="1">
      <formula>$F16=$H$3</formula>
    </cfRule>
    <cfRule type="expression" dxfId="29" priority="67" stopIfTrue="1">
      <formula>$B16=$H$3</formula>
    </cfRule>
    <cfRule type="expression" dxfId="28" priority="66" stopIfTrue="1">
      <formula>$F16=$H$3</formula>
    </cfRule>
  </conditionalFormatting>
  <conditionalFormatting sqref="F4:F11 F13:F16">
    <cfRule type="cellIs" dxfId="27" priority="45" stopIfTrue="1" operator="equal">
      <formula>$H$3</formula>
    </cfRule>
  </conditionalFormatting>
  <conditionalFormatting sqref="F6:F11 F13:F16">
    <cfRule type="cellIs" dxfId="26" priority="49" stopIfTrue="1" operator="lessThan">
      <formula>$H$3</formula>
    </cfRule>
  </conditionalFormatting>
  <conditionalFormatting sqref="F10:F11 F13:F16">
    <cfRule type="expression" dxfId="25" priority="51" stopIfTrue="1">
      <formula>$F10=$H$3</formula>
    </cfRule>
  </conditionalFormatting>
  <conditionalFormatting sqref="F4:G4">
    <cfRule type="expression" dxfId="24" priority="82500">
      <formula>AND($F211&lt;$H$3,$F211&lt;&gt;"")</formula>
    </cfRule>
    <cfRule type="expression" dxfId="23" priority="82501">
      <formula>AND($F211=$H$3,$F211&lt;&gt;"")</formula>
    </cfRule>
  </conditionalFormatting>
  <conditionalFormatting sqref="F6:G8">
    <cfRule type="expression" dxfId="22" priority="58" stopIfTrue="1">
      <formula>$F6=$H$3</formula>
    </cfRule>
  </conditionalFormatting>
  <conditionalFormatting sqref="F9:G9">
    <cfRule type="expression" dxfId="21" priority="17" stopIfTrue="1">
      <formula>$F9=$H$3</formula>
    </cfRule>
  </conditionalFormatting>
  <conditionalFormatting sqref="G4">
    <cfRule type="expression" dxfId="20" priority="82502" stopIfTrue="1">
      <formula>$F211=$H$3</formula>
    </cfRule>
  </conditionalFormatting>
  <conditionalFormatting sqref="G6:G9">
    <cfRule type="expression" dxfId="19" priority="57" stopIfTrue="1">
      <formula>F6&lt;$H$3</formula>
    </cfRule>
  </conditionalFormatting>
  <conditionalFormatting sqref="G10:G11">
    <cfRule type="expression" dxfId="18" priority="13" stopIfTrue="1">
      <formula>$B10=$H$3</formula>
    </cfRule>
    <cfRule type="expression" dxfId="17" priority="16" stopIfTrue="1">
      <formula>$B10=$H$3</formula>
    </cfRule>
    <cfRule type="expression" dxfId="16" priority="14" stopIfTrue="1">
      <formula>F10&lt;$H$3</formula>
    </cfRule>
    <cfRule type="expression" dxfId="15" priority="12" stopIfTrue="1">
      <formula>$F10=$H$3</formula>
    </cfRule>
    <cfRule type="expression" dxfId="14" priority="11" stopIfTrue="1">
      <formula>$B10=$H$3</formula>
    </cfRule>
    <cfRule type="expression" dxfId="13" priority="10" stopIfTrue="1">
      <formula>$F10=$H$3</formula>
    </cfRule>
    <cfRule type="expression" dxfId="12" priority="15" stopIfTrue="1">
      <formula>$F10=$H$3</formula>
    </cfRule>
  </conditionalFormatting>
  <conditionalFormatting sqref="G15">
    <cfRule type="expression" dxfId="11" priority="76" stopIfTrue="1">
      <formula>$B15=$H$3</formula>
    </cfRule>
    <cfRule type="expression" dxfId="10" priority="75" stopIfTrue="1">
      <formula>$F15=$H$3</formula>
    </cfRule>
    <cfRule type="expression" dxfId="9" priority="77" stopIfTrue="1">
      <formula>F15&lt;$H$3</formula>
    </cfRule>
    <cfRule type="expression" dxfId="8" priority="79" stopIfTrue="1">
      <formula>$B15=$H$3</formula>
    </cfRule>
    <cfRule type="expression" dxfId="7" priority="78" stopIfTrue="1">
      <formula>$F15=$H$3</formula>
    </cfRule>
  </conditionalFormatting>
  <conditionalFormatting sqref="G15:G16">
    <cfRule type="expression" dxfId="6" priority="64" stopIfTrue="1">
      <formula>$F15=$H$3</formula>
    </cfRule>
    <cfRule type="expression" dxfId="5" priority="65" stopIfTrue="1">
      <formula>$B15=$H$3</formula>
    </cfRule>
  </conditionalFormatting>
  <conditionalFormatting sqref="G16">
    <cfRule type="expression" dxfId="4" priority="63" stopIfTrue="1">
      <formula>F16&lt;$H$3</formula>
    </cfRule>
    <cfRule type="expression" dxfId="3" priority="60" stopIfTrue="1">
      <formula>$B16=$H$3</formula>
    </cfRule>
    <cfRule type="expression" dxfId="2" priority="59" stopIfTrue="1">
      <formula>$F16=$H$3</formula>
    </cfRule>
    <cfRule type="expression" dxfId="1" priority="61" stopIfTrue="1">
      <formula>$F16=$H$3</formula>
    </cfRule>
    <cfRule type="expression" dxfId="0" priority="62" stopIfTrue="1">
      <formula>$B16=$H$3</formula>
    </cfRule>
  </conditionalFormatting>
  <pageMargins left="0.7" right="0.7" top="0.75" bottom="0.75" header="0.3" footer="0.3"/>
  <ignoredErrors>
    <ignoredError sqref="D7:D8 B8 B10 F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2026-01-30T07:03:47Z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14248190A8114F8D94E8E3B0DE6D1042_13</vt:lpwstr>
  </property>
</Properties>
</file>