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A28D6813-82B4-41CC-907A-9BE57CDEB740}" xr6:coauthVersionLast="47" xr6:coauthVersionMax="47" xr10:uidLastSave="{00000000-0000-0000-0000-000000000000}"/>
  <bookViews>
    <workbookView xWindow="1995" yWindow="10335" windowWidth="36615" windowHeight="12615" xr2:uid="{962F4C3B-B2CE-4C34-86E4-6E598EBF958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K21" i="1" s="1"/>
  <c r="J56" i="1"/>
  <c r="I49" i="1"/>
  <c r="I48" i="1"/>
  <c r="I47" i="1"/>
  <c r="I46" i="1"/>
  <c r="J16" i="1"/>
  <c r="J14" i="1"/>
  <c r="J12" i="1"/>
  <c r="J13" i="1"/>
  <c r="F12" i="1" l="1"/>
  <c r="G12" i="1"/>
  <c r="F13" i="1"/>
  <c r="G13" i="1"/>
  <c r="F14" i="1"/>
  <c r="G14" i="1"/>
  <c r="F15" i="1"/>
  <c r="G15" i="1"/>
  <c r="F16" i="1"/>
  <c r="G16" i="1"/>
  <c r="F21" i="1"/>
  <c r="G21" i="1"/>
  <c r="I21" i="1"/>
  <c r="F22" i="1"/>
  <c r="G22" i="1"/>
  <c r="I22" i="1"/>
  <c r="J22" i="1"/>
  <c r="K22" i="1"/>
  <c r="F23" i="1"/>
  <c r="G23" i="1"/>
  <c r="I23" i="1"/>
  <c r="J23" i="1"/>
  <c r="K23" i="1" s="1"/>
  <c r="F24" i="1"/>
  <c r="G24" i="1"/>
  <c r="I24" i="1"/>
  <c r="J24" i="1" s="1"/>
  <c r="K24" i="1" s="1"/>
  <c r="F25" i="1"/>
  <c r="G25" i="1"/>
  <c r="I25" i="1"/>
  <c r="J25" i="1" s="1"/>
  <c r="K25" i="1" s="1"/>
  <c r="F30" i="1"/>
  <c r="G30" i="1"/>
  <c r="I30" i="1"/>
  <c r="F31" i="1"/>
  <c r="G31" i="1"/>
  <c r="I31" i="1"/>
  <c r="F32" i="1"/>
  <c r="G32" i="1"/>
  <c r="I32" i="1"/>
  <c r="F33" i="1"/>
  <c r="G33" i="1"/>
  <c r="I33" i="1"/>
  <c r="F34" i="1"/>
  <c r="G34" i="1"/>
  <c r="I34" i="1"/>
  <c r="F39" i="1"/>
  <c r="G39" i="1"/>
  <c r="I39" i="1"/>
  <c r="F40" i="1"/>
  <c r="G40" i="1"/>
  <c r="I40" i="1"/>
  <c r="F41" i="1"/>
  <c r="G41" i="1"/>
  <c r="I41" i="1"/>
  <c r="F46" i="1"/>
  <c r="G46" i="1"/>
  <c r="J46" i="1"/>
  <c r="F47" i="1"/>
  <c r="G47" i="1"/>
  <c r="J47" i="1"/>
  <c r="F48" i="1"/>
  <c r="G48" i="1"/>
  <c r="J48" i="1"/>
  <c r="F49" i="1"/>
  <c r="G49" i="1"/>
  <c r="J49" i="1"/>
  <c r="F54" i="1"/>
  <c r="G54" i="1"/>
  <c r="I54" i="1"/>
  <c r="J54" i="1" s="1"/>
  <c r="F55" i="1"/>
  <c r="G55" i="1"/>
  <c r="I55" i="1"/>
  <c r="J55" i="1" s="1"/>
  <c r="F56" i="1"/>
  <c r="G56" i="1"/>
  <c r="I56" i="1"/>
  <c r="F57" i="1"/>
  <c r="G57" i="1"/>
  <c r="I57" i="1"/>
  <c r="J57" i="1"/>
  <c r="F58" i="1"/>
  <c r="G58" i="1"/>
  <c r="I58" i="1"/>
  <c r="J58" i="1" s="1"/>
  <c r="F59" i="1"/>
  <c r="G59" i="1"/>
  <c r="I59" i="1"/>
  <c r="J59" i="1"/>
  <c r="F64" i="1"/>
  <c r="G64" i="1"/>
  <c r="I64" i="1"/>
  <c r="J64" i="1" s="1"/>
  <c r="F65" i="1"/>
  <c r="G65" i="1"/>
  <c r="I65" i="1"/>
  <c r="J65" i="1" s="1"/>
  <c r="F66" i="1"/>
  <c r="G66" i="1"/>
  <c r="I66" i="1"/>
  <c r="J66" i="1" s="1"/>
  <c r="F67" i="1"/>
  <c r="G67" i="1"/>
  <c r="I67" i="1"/>
  <c r="J67" i="1"/>
  <c r="F68" i="1"/>
  <c r="G68" i="1"/>
  <c r="I68" i="1"/>
  <c r="J68" i="1" s="1"/>
  <c r="F73" i="1"/>
  <c r="G73" i="1"/>
  <c r="I73" i="1"/>
  <c r="J73" i="1"/>
  <c r="F74" i="1"/>
  <c r="G74" i="1"/>
  <c r="I74" i="1"/>
  <c r="J74" i="1" s="1"/>
  <c r="F75" i="1"/>
  <c r="G75" i="1"/>
  <c r="I75" i="1"/>
  <c r="J75" i="1"/>
  <c r="F76" i="1"/>
  <c r="G76" i="1"/>
  <c r="I76" i="1"/>
  <c r="J76" i="1" s="1"/>
  <c r="F77" i="1"/>
  <c r="G77" i="1"/>
  <c r="I77" i="1"/>
  <c r="J77" i="1" s="1"/>
</calcChain>
</file>

<file path=xl/sharedStrings.xml><?xml version="1.0" encoding="utf-8"?>
<sst xmlns="http://schemas.openxmlformats.org/spreadsheetml/2006/main" count="346" uniqueCount="197">
  <si>
    <t>Email:maianh.nguyen@benline.com  +84-28-38256148</t>
  </si>
  <si>
    <t>Nguyen Tran Mai Anh</t>
  </si>
  <si>
    <t xml:space="preserve">Customer service: 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</si>
  <si>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</si>
  <si>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>Sirikanda   Email: sirikanda@fujitrans.co.th +66 2632 7711 ext 136</t>
  </si>
  <si>
    <t>Customer service: Kanlayanee Siripoonpakdee  Email:kanlayanee@fujitrans.co.th   +66 2632 7711 ext 133</t>
  </si>
  <si>
    <t>Thailand agent:</t>
  </si>
  <si>
    <t>Customer service  : Marihorie B .Bergorio   Email: Marj.bergorio@sinocargoworks.net  +62818501923</t>
  </si>
  <si>
    <t xml:space="preserve">Manila agent: </t>
  </si>
  <si>
    <t>Customer service-Export : Mrs Dinar   Email: sby-aslcsd@simbalogistics.co.id   tel phone: +62818501923</t>
  </si>
  <si>
    <t xml:space="preserve">Surabaya agent: </t>
  </si>
  <si>
    <t>Customer service-Import : Ms Dewi Sulastri    Email: dewi@kcargoagencies.com  Mobile phone: +628176617436</t>
  </si>
  <si>
    <t xml:space="preserve">Jakarta agent : </t>
  </si>
  <si>
    <t>Customer service &amp; documentation: Ms La Quynh Diep -Tel: +84-313-250106  /Email:  hph.import@benline.com.vn</t>
  </si>
  <si>
    <t xml:space="preserve">Haiphong agent: </t>
  </si>
  <si>
    <t>Customer service &amp; documentation: Ms.Pinky - Tel:00852-2853 8362  Fax :2815 3910 / Email:asl@benline.com.hk</t>
  </si>
  <si>
    <t xml:space="preserve">Hongkong agent: </t>
  </si>
  <si>
    <t>Group email: aslshline@logistics-asl.com</t>
  </si>
  <si>
    <t>86-21-65877031/Fax: 65878611 Email: jenny.jiang@logistics-asl.com</t>
  </si>
  <si>
    <t xml:space="preserve">Jenny.jiang   TEL: </t>
  </si>
  <si>
    <t>Anfernee.Zhao-Tel:(021)65876461 /Fax:65878611 Email: anfernee@logistics-asl.com</t>
  </si>
  <si>
    <t>Kevin.Lv-Tel:86-21-65878605  Email: qy.lv@logistics-asl.com</t>
  </si>
  <si>
    <t>Jason Jiang-Tel :(021)65878613/Fax:65878611 Email: jason.jiang@logistics-asl.com</t>
  </si>
  <si>
    <t>Sales and marketing:</t>
  </si>
  <si>
    <t>Group email: aslshbkg@logistics-asl.com</t>
  </si>
  <si>
    <t>(021)65873951/Fax:65878611 Email: kaka.kuai@logistics-asl.com</t>
  </si>
  <si>
    <t>KAKA KUAI  TEL:</t>
  </si>
  <si>
    <t>SHIJIA SUN TEL: (021) 65878607/Fax:65878611 Email: shijia.sun@logistics-asl.com</t>
  </si>
  <si>
    <t>Zero Lian  Tel: (021)-65878615 /Fax: 65878611   Email:  zero.lian@logistics-asl.com</t>
  </si>
  <si>
    <t>Pavel Yu Tel (021) 6587 5259 /Fax:65878611 Email:Pavel.Yu@logistics-asl.com</t>
  </si>
  <si>
    <t>Customer service &amp; documentation :</t>
  </si>
  <si>
    <t xml:space="preserve">Shanghai office: </t>
  </si>
  <si>
    <t>Customer service and documentation:</t>
  </si>
  <si>
    <t>中联现场放箱: 黄灵洁 座机: +86-21-5020-0720 手机: 138-1775-3240 上海市浦东新区高桥镇港建路248号联检大楼辅楼401室</t>
  </si>
  <si>
    <t>外代现场放箱: 王祎斌 座机：80331557 上海市虹口区吴淞路531号6楼</t>
  </si>
  <si>
    <t>RBC1</t>
  </si>
  <si>
    <t>1U552</t>
    <phoneticPr fontId="2" type="noConversion"/>
  </si>
  <si>
    <t>V.2552S</t>
    <phoneticPr fontId="2" type="noConversion"/>
  </si>
  <si>
    <t>CUL YANGPU</t>
  </si>
  <si>
    <t>4K073</t>
    <phoneticPr fontId="2" type="noConversion"/>
  </si>
  <si>
    <t>V.073S</t>
    <phoneticPr fontId="2" type="noConversion"/>
  </si>
  <si>
    <t>KHUNA BHUM</t>
  </si>
  <si>
    <t>86030</t>
    <phoneticPr fontId="2" type="noConversion"/>
  </si>
  <si>
    <t>V.030S</t>
    <phoneticPr fontId="2" type="noConversion"/>
  </si>
  <si>
    <t>LITTLE WARRIOR</t>
  </si>
  <si>
    <t>1U549</t>
    <phoneticPr fontId="2" type="noConversion"/>
  </si>
  <si>
    <t>V.2549S</t>
    <phoneticPr fontId="2" type="noConversion"/>
  </si>
  <si>
    <t>4K072</t>
    <phoneticPr fontId="2" type="noConversion"/>
  </si>
  <si>
    <t>V.072S</t>
    <phoneticPr fontId="2" type="noConversion"/>
  </si>
  <si>
    <t>BANGKOK</t>
  </si>
  <si>
    <t>LAEM CHABANG</t>
  </si>
  <si>
    <t>SHANGHAI</t>
  </si>
  <si>
    <t>LINES</t>
  </si>
  <si>
    <t>（在线订舱）</t>
  </si>
  <si>
    <t>VOY</t>
  </si>
  <si>
    <t>VESSEL</t>
  </si>
  <si>
    <t>到港 ETA</t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</si>
  <si>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</si>
  <si>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截港日</t>
  </si>
  <si>
    <t>进箱日</t>
  </si>
  <si>
    <t>航线代码</t>
  </si>
  <si>
    <t>中文船名</t>
  </si>
  <si>
    <t>船名航次缩写</t>
  </si>
  <si>
    <t>航次</t>
  </si>
  <si>
    <t>船名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</si>
  <si>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</si>
  <si>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</si>
  <si>
    <t>CHINA-1</t>
  </si>
  <si>
    <t>新盐田</t>
  </si>
  <si>
    <t>73112</t>
    <phoneticPr fontId="2" type="noConversion"/>
  </si>
  <si>
    <t>V.112S</t>
    <phoneticPr fontId="2" type="noConversion"/>
  </si>
  <si>
    <t>XIN YAN TIAN</t>
  </si>
  <si>
    <t xml:space="preserve">         CYKWS</t>
    <phoneticPr fontId="2" type="noConversion"/>
  </si>
  <si>
    <t>V.1QAKWS</t>
    <phoneticPr fontId="2" type="noConversion"/>
  </si>
  <si>
    <t>ZHONG GU JI NAN</t>
    <phoneticPr fontId="2" type="noConversion"/>
  </si>
  <si>
    <t>新烟台</t>
  </si>
  <si>
    <t>39265</t>
    <phoneticPr fontId="2" type="noConversion"/>
  </si>
  <si>
    <t>V.265S</t>
    <phoneticPr fontId="2" type="noConversion"/>
  </si>
  <si>
    <t>XIN YAN TAI</t>
  </si>
  <si>
    <t>L7KSS</t>
    <phoneticPr fontId="2" type="noConversion"/>
  </si>
  <si>
    <t>V.1QAKSS</t>
    <phoneticPr fontId="2" type="noConversion"/>
  </si>
  <si>
    <t>ZHONG GU FU ZHOU</t>
    <phoneticPr fontId="2" type="noConversion"/>
  </si>
  <si>
    <t>73111</t>
    <phoneticPr fontId="2" type="noConversion"/>
  </si>
  <si>
    <t>V.111S</t>
    <phoneticPr fontId="2" type="noConversion"/>
  </si>
  <si>
    <t>SURABAYA</t>
  </si>
  <si>
    <t>JAKARTA</t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</si>
  <si>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</si>
  <si>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</si>
  <si>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</si>
  <si>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</si>
  <si>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CVT2</t>
  </si>
  <si>
    <t>V.2517S</t>
    <phoneticPr fontId="2" type="noConversion"/>
  </si>
  <si>
    <t>ASL QINGDAO</t>
  </si>
  <si>
    <t>泛奥升曼谷</t>
  </si>
  <si>
    <t>V.1078S</t>
    <phoneticPr fontId="2" type="noConversion"/>
  </si>
  <si>
    <t>POS BANGKOK</t>
  </si>
  <si>
    <t>3D516</t>
    <phoneticPr fontId="2" type="noConversion"/>
  </si>
  <si>
    <t>V.2516S</t>
    <phoneticPr fontId="2" type="noConversion"/>
  </si>
  <si>
    <t>REN JIAN 6</t>
  </si>
  <si>
    <t>V.2548S</t>
    <phoneticPr fontId="2" type="noConversion"/>
  </si>
  <si>
    <t>CA MANILA</t>
  </si>
  <si>
    <t>V.1077S</t>
    <phoneticPr fontId="2" type="noConversion"/>
  </si>
  <si>
    <t>3D515</t>
    <phoneticPr fontId="2" type="noConversion"/>
  </si>
  <si>
    <t>V.2515S</t>
    <phoneticPr fontId="2" type="noConversion"/>
  </si>
  <si>
    <t>HO CHI MINH</t>
  </si>
  <si>
    <t>离港 ETD</t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</si>
  <si>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>CAT LAI</t>
    </r>
    <r>
      <rPr>
        <sz val="11"/>
        <color theme="1"/>
        <rFont val="微软雅黑"/>
        <family val="1"/>
        <charset val="134"/>
      </rPr>
      <t>（</t>
    </r>
    <r>
      <rPr>
        <sz val="11"/>
        <color theme="1"/>
        <rFont val="Times New Roman"/>
        <family val="1"/>
      </rPr>
      <t xml:space="preserve">POS BKK 1077S </t>
    </r>
    <r>
      <rPr>
        <sz val="11"/>
        <color theme="1"/>
        <rFont val="微软雅黑"/>
        <family val="1"/>
        <charset val="134"/>
      </rPr>
      <t>起挂</t>
    </r>
    <r>
      <rPr>
        <sz val="11"/>
        <color theme="1"/>
        <rFont val="Times New Roman"/>
        <family val="1"/>
      </rPr>
      <t xml:space="preserve">SPITC)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2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</si>
  <si>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</si>
  <si>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t>CSE</t>
  </si>
  <si>
    <t>3KOTS</t>
    <phoneticPr fontId="2" type="noConversion"/>
  </si>
  <si>
    <t>V.0XSOTS</t>
    <phoneticPr fontId="2" type="noConversion"/>
  </si>
  <si>
    <t>KUO LONG</t>
    <phoneticPr fontId="2" type="noConversion"/>
  </si>
  <si>
    <t>E1ORS</t>
    <phoneticPr fontId="2" type="noConversion"/>
  </si>
  <si>
    <t>V.0XSORS</t>
    <phoneticPr fontId="2" type="noConversion"/>
  </si>
  <si>
    <t>SEA OF LUCK</t>
  </si>
  <si>
    <t>9POPS</t>
    <phoneticPr fontId="2" type="noConversion"/>
  </si>
  <si>
    <t>V.0XSOPS</t>
    <phoneticPr fontId="2" type="noConversion"/>
  </si>
  <si>
    <t>CNC PLUTO</t>
    <phoneticPr fontId="2" type="noConversion"/>
  </si>
  <si>
    <t>T2SON</t>
    <phoneticPr fontId="2" type="noConversion"/>
  </si>
  <si>
    <t>V.0XSONS</t>
    <phoneticPr fontId="31" type="noConversion"/>
  </si>
  <si>
    <t>ST. MARY</t>
    <phoneticPr fontId="31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</si>
  <si>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</si>
  <si>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</si>
  <si>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NPX2</t>
  </si>
  <si>
    <t>66529</t>
    <phoneticPr fontId="2" type="noConversion"/>
  </si>
  <si>
    <t>V.2529S</t>
    <phoneticPr fontId="2" type="noConversion"/>
  </si>
  <si>
    <t>CA OSAKA</t>
    <phoneticPr fontId="2" type="noConversion"/>
  </si>
  <si>
    <t>66528</t>
    <phoneticPr fontId="2" type="noConversion"/>
  </si>
  <si>
    <t>V.2528S</t>
    <phoneticPr fontId="2" type="noConversion"/>
  </si>
  <si>
    <t>66527</t>
    <phoneticPr fontId="2" type="noConversion"/>
  </si>
  <si>
    <t>V.2527S</t>
    <phoneticPr fontId="2" type="noConversion"/>
  </si>
  <si>
    <t>MANILA(N)</t>
  </si>
  <si>
    <t>MANILA(S)</t>
  </si>
  <si>
    <t>VESSEL</t>
    <phoneticPr fontId="2" type="noConversion"/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</si>
  <si>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</si>
  <si>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</si>
  <si>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t>NPX</t>
  </si>
  <si>
    <t>O364S</t>
    <phoneticPr fontId="2" type="noConversion"/>
  </si>
  <si>
    <t>V.64S</t>
    <phoneticPr fontId="2" type="noConversion"/>
  </si>
  <si>
    <t>OPHELIA</t>
    <phoneticPr fontId="2" type="noConversion"/>
  </si>
  <si>
    <t xml:space="preserve"> L0551</t>
    <phoneticPr fontId="2" type="noConversion"/>
  </si>
  <si>
    <t>V.2551S</t>
    <phoneticPr fontId="2" type="noConversion"/>
  </si>
  <si>
    <t>BIG BREEZY</t>
  </si>
  <si>
    <t>O363S</t>
    <phoneticPr fontId="2" type="noConversion"/>
  </si>
  <si>
    <t>V.63S</t>
    <phoneticPr fontId="2" type="noConversion"/>
  </si>
  <si>
    <t>OPHELIA</t>
  </si>
  <si>
    <t xml:space="preserve"> L0550</t>
    <phoneticPr fontId="2" type="noConversion"/>
  </si>
  <si>
    <t>V.2550S</t>
    <phoneticPr fontId="2" type="noConversion"/>
  </si>
  <si>
    <t>O362S</t>
    <phoneticPr fontId="2" type="noConversion"/>
  </si>
  <si>
    <t>V.62S</t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</si>
  <si>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</si>
  <si>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</si>
  <si>
    <t>HHX2</t>
  </si>
  <si>
    <t>V.2601W</t>
    <phoneticPr fontId="31" type="noConversion"/>
  </si>
  <si>
    <t>CA SAIGON</t>
  </si>
  <si>
    <t>亚海广州</t>
    <phoneticPr fontId="2" type="noConversion"/>
  </si>
  <si>
    <t>83522</t>
    <phoneticPr fontId="2" type="noConversion"/>
  </si>
  <si>
    <t>V.2522W</t>
    <phoneticPr fontId="2" type="noConversion"/>
  </si>
  <si>
    <t xml:space="preserve">CA GUANGZHOU </t>
  </si>
  <si>
    <t>V.2526W</t>
    <phoneticPr fontId="2" type="noConversion"/>
  </si>
  <si>
    <t>亚海广州</t>
  </si>
  <si>
    <t>83521</t>
    <phoneticPr fontId="2" type="noConversion"/>
  </si>
  <si>
    <t>V.2521W</t>
    <phoneticPr fontId="2" type="noConversion"/>
  </si>
  <si>
    <t>A3549</t>
    <phoneticPr fontId="2" type="noConversion"/>
  </si>
  <si>
    <t>V.2549W</t>
    <phoneticPr fontId="2" type="noConversion"/>
  </si>
  <si>
    <t>BIG BREEZY</t>
    <phoneticPr fontId="31" type="noConversion"/>
  </si>
  <si>
    <t>DA NANG</t>
  </si>
  <si>
    <t>HAIPHONG</t>
  </si>
  <si>
    <t>HONGKONG</t>
  </si>
  <si>
    <t>VOY</t>
    <phoneticPr fontId="2" type="noConversion"/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</si>
  <si>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</si>
  <si>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</si>
  <si>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</si>
  <si>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HHX1</t>
  </si>
  <si>
    <t>V.2543W</t>
    <phoneticPr fontId="2" type="noConversion"/>
  </si>
  <si>
    <t>CA  NAGOYA</t>
  </si>
  <si>
    <t>Q0550</t>
    <phoneticPr fontId="2" type="noConversion"/>
  </si>
  <si>
    <t>V.2550W</t>
    <phoneticPr fontId="2" type="noConversion"/>
  </si>
  <si>
    <t>HOPE C</t>
  </si>
  <si>
    <t>V.2529W</t>
    <phoneticPr fontId="2" type="noConversion"/>
  </si>
  <si>
    <t xml:space="preserve">CA KOBE </t>
    <phoneticPr fontId="2" type="noConversion"/>
  </si>
  <si>
    <t>V.2542W</t>
    <phoneticPr fontId="2" type="noConversion"/>
  </si>
  <si>
    <t>V.2528W</t>
    <phoneticPr fontId="2" type="noConversion"/>
  </si>
  <si>
    <t>CA KOBE</t>
    <phoneticPr fontId="2" type="noConversion"/>
  </si>
  <si>
    <t xml:space="preserve">船名航次缩写       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</si>
  <si>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</si>
  <si>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</si>
  <si>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ADD:ROOM 1004,SHANGHAI LITONG PLAZA,NO.1350 NORTH SICHUAN ROAD,SHANGHAI,CHINA, ZIP CODE:200080</t>
  </si>
  <si>
    <t>上海市虹口区四川北路1350号利通广场1004室</t>
  </si>
  <si>
    <t>尊  重</t>
  </si>
  <si>
    <t>ASEAN SEAS LINE CO.,LIMITED</t>
  </si>
  <si>
    <t>平  衡</t>
  </si>
  <si>
    <t>诚  信</t>
  </si>
  <si>
    <t>服  务</t>
  </si>
  <si>
    <t>亚海航运上海口岸船期表2025-12</t>
    <phoneticPr fontId="2" type="noConversion"/>
  </si>
  <si>
    <t>23/Dec MNS</t>
  </si>
  <si>
    <t xml:space="preserve">OMIT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</si>
</sst>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/mmm;@"/>
    <numFmt numFmtId="178" formatCode="[$-409]d\-mmm;@"/>
  </numFmts>
  <fonts count="49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color indexed="8"/>
      <name val="宋体"/>
      <family val="3"/>
      <charset val="134"/>
    </font>
    <font>
      <sz val="11"/>
      <color indexed="8"/>
      <name val="Times New Roman"/>
      <family val="1"/>
    </font>
    <font>
      <sz val="11"/>
      <name val="Times New Roman"/>
      <family val="1"/>
    </font>
    <font>
      <sz val="12"/>
      <name val="新細明體"/>
      <family val="1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b/>
      <sz val="9"/>
      <color rgb="FFFF0000"/>
      <name val="Times New Roman"/>
      <family val="1"/>
    </font>
    <font>
      <b/>
      <sz val="9"/>
      <color rgb="FF00B050"/>
      <name val="Times New Roman"/>
      <family val="1"/>
    </font>
    <font>
      <sz val="12"/>
      <color theme="1"/>
      <name val="等线"/>
      <family val="3"/>
      <charset val="13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sz val="11"/>
      <name val="宋体"/>
      <family val="3"/>
      <charset val="134"/>
    </font>
    <font>
      <sz val="11"/>
      <color indexed="8"/>
      <name val="等线"/>
      <family val="3"/>
      <charset val="134"/>
    </font>
    <font>
      <sz val="12"/>
      <color indexed="8"/>
      <name val="等线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00B0F0"/>
      <name val="Times New Roman"/>
      <family val="1"/>
    </font>
    <font>
      <sz val="11"/>
      <color theme="1"/>
      <name val="微软雅黑"/>
      <family val="1"/>
      <charset val="134"/>
    </font>
    <font>
      <sz val="12"/>
      <color indexed="8"/>
      <name val="宋体"/>
      <family val="3"/>
      <charset val="134"/>
    </font>
    <font>
      <b/>
      <sz val="12"/>
      <color indexed="8"/>
      <name val="等线"/>
      <family val="3"/>
      <charset val="134"/>
    </font>
    <font>
      <sz val="9"/>
      <name val="宋体"/>
      <family val="3"/>
      <charset val="134"/>
    </font>
    <font>
      <b/>
      <sz val="9"/>
      <color theme="3" tint="0.39988402966399123"/>
      <name val="Times New Roman"/>
      <family val="1"/>
    </font>
    <font>
      <b/>
      <sz val="9"/>
      <color theme="3" tint="0.39991454817346722"/>
      <name val="Times New Roman"/>
      <family val="1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rgb="FFFF3300"/>
      <name val="Times New Roman"/>
      <family val="1"/>
    </font>
    <font>
      <sz val="11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b/>
      <sz val="9"/>
      <color rgb="FFFF3300"/>
      <name val="Times New Roman"/>
      <family val="1"/>
    </font>
    <font>
      <sz val="11"/>
      <color theme="1"/>
      <name val="等线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11"/>
      <color rgb="FF7030A0"/>
      <name val="Times New Roman"/>
      <family val="1"/>
    </font>
    <font>
      <b/>
      <sz val="9"/>
      <color rgb="FF7030A0"/>
      <name val="Times New Roman"/>
      <family val="1"/>
    </font>
    <font>
      <sz val="12"/>
      <color rgb="FFFF0000"/>
      <name val="Times New Roman"/>
      <family val="1"/>
    </font>
    <font>
      <sz val="10"/>
      <color theme="1"/>
      <name val="Times New Roman"/>
      <family val="1"/>
    </font>
    <font>
      <b/>
      <sz val="14"/>
      <color rgb="FFFF0000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sz val="11"/>
      <color rgb="FFED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7" fillId="0" borderId="0"/>
    <xf numFmtId="0" fontId="10" fillId="0" borderId="0"/>
    <xf numFmtId="177" fontId="7" fillId="0" borderId="0"/>
    <xf numFmtId="177" fontId="10" fillId="0" borderId="0">
      <alignment vertical="center"/>
    </xf>
  </cellStyleXfs>
  <cellXfs count="14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0" fontId="3" fillId="0" borderId="0" xfId="0" applyFont="1" applyAlignment="1">
      <alignment vertical="center"/>
    </xf>
    <xf numFmtId="0" fontId="4" fillId="0" borderId="0" xfId="0" applyFont="1"/>
    <xf numFmtId="16" fontId="5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9" fillId="0" borderId="0" xfId="0" applyFont="1"/>
    <xf numFmtId="0" fontId="1" fillId="0" borderId="0" xfId="0" applyFont="1"/>
    <xf numFmtId="16" fontId="3" fillId="2" borderId="1" xfId="0" applyNumberFormat="1" applyFont="1" applyFill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/>
    </xf>
    <xf numFmtId="0" fontId="11" fillId="3" borderId="3" xfId="2" applyFont="1" applyFill="1" applyBorder="1" applyAlignment="1">
      <alignment horizontal="center"/>
    </xf>
    <xf numFmtId="177" fontId="12" fillId="3" borderId="1" xfId="3" applyFont="1" applyFill="1" applyBorder="1" applyAlignment="1">
      <alignment horizontal="center"/>
    </xf>
    <xf numFmtId="49" fontId="3" fillId="0" borderId="2" xfId="0" applyNumberFormat="1" applyFont="1" applyBorder="1" applyAlignment="1">
      <alignment horizontal="center" vertical="center"/>
    </xf>
    <xf numFmtId="0" fontId="13" fillId="3" borderId="3" xfId="2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2" fillId="3" borderId="1" xfId="4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shrinkToFit="1"/>
    </xf>
    <xf numFmtId="0" fontId="15" fillId="5" borderId="1" xfId="0" applyFont="1" applyFill="1" applyBorder="1" applyAlignment="1">
      <alignment horizontal="left" vertical="center"/>
    </xf>
    <xf numFmtId="178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76" fontId="12" fillId="3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3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shrinkToFit="1"/>
    </xf>
    <xf numFmtId="0" fontId="21" fillId="5" borderId="5" xfId="0" applyFont="1" applyFill="1" applyBorder="1" applyAlignment="1">
      <alignment horizontal="left" vertical="center"/>
    </xf>
    <xf numFmtId="0" fontId="21" fillId="5" borderId="4" xfId="0" applyFont="1" applyFill="1" applyBorder="1" applyAlignment="1">
      <alignment horizontal="left" vertical="center"/>
    </xf>
    <xf numFmtId="0" fontId="21" fillId="5" borderId="2" xfId="0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13" fillId="0" borderId="1" xfId="2" applyFont="1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2" fillId="3" borderId="1" xfId="2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3" fillId="3" borderId="1" xfId="2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0" fontId="29" fillId="0" borderId="0" xfId="0" applyFont="1"/>
    <xf numFmtId="0" fontId="21" fillId="5" borderId="6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left" vertical="center"/>
    </xf>
    <xf numFmtId="0" fontId="30" fillId="5" borderId="8" xfId="0" applyFont="1" applyFill="1" applyBorder="1" applyAlignment="1">
      <alignment horizontal="left" vertical="center"/>
    </xf>
    <xf numFmtId="16" fontId="3" fillId="3" borderId="1" xfId="2" applyNumberFormat="1" applyFont="1" applyFill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 wrapText="1" shrinkToFit="1"/>
    </xf>
    <xf numFmtId="49" fontId="3" fillId="0" borderId="1" xfId="0" applyNumberFormat="1" applyFont="1" applyBorder="1" applyAlignment="1">
      <alignment horizontal="center" vertical="center"/>
    </xf>
    <xf numFmtId="177" fontId="13" fillId="3" borderId="1" xfId="3" applyFont="1" applyFill="1" applyBorder="1" applyAlignment="1">
      <alignment horizontal="center" vertical="center"/>
    </xf>
    <xf numFmtId="0" fontId="1" fillId="3" borderId="0" xfId="0" applyFont="1" applyFill="1"/>
    <xf numFmtId="178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 wrapText="1" shrinkToFit="1"/>
    </xf>
    <xf numFmtId="0" fontId="4" fillId="4" borderId="1" xfId="0" applyFont="1" applyFill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0" fillId="4" borderId="1" xfId="0" applyFill="1" applyBorder="1" applyAlignment="1">
      <alignment horizontal="center" vertical="center" shrinkToFit="1"/>
    </xf>
    <xf numFmtId="0" fontId="34" fillId="0" borderId="0" xfId="0" applyFont="1"/>
    <xf numFmtId="0" fontId="35" fillId="0" borderId="0" xfId="0" applyFont="1"/>
    <xf numFmtId="0" fontId="8" fillId="0" borderId="0" xfId="0" applyFont="1"/>
    <xf numFmtId="0" fontId="3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36" fillId="3" borderId="1" xfId="0" applyNumberFormat="1" applyFont="1" applyFill="1" applyBorder="1" applyAlignment="1">
      <alignment horizontal="center" vertical="center"/>
    </xf>
    <xf numFmtId="177" fontId="12" fillId="3" borderId="1" xfId="2" applyNumberFormat="1" applyFont="1" applyFill="1" applyBorder="1" applyAlignment="1">
      <alignment horizontal="center" vertical="center"/>
    </xf>
    <xf numFmtId="177" fontId="12" fillId="0" borderId="1" xfId="2" applyNumberFormat="1" applyFont="1" applyBorder="1" applyAlignment="1">
      <alignment horizontal="center" vertical="center"/>
    </xf>
    <xf numFmtId="16" fontId="3" fillId="0" borderId="1" xfId="2" applyNumberFormat="1" applyFont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3" fillId="0" borderId="2" xfId="0" applyFont="1" applyBorder="1" applyAlignment="1">
      <alignment horizontal="center" vertical="center"/>
    </xf>
    <xf numFmtId="0" fontId="12" fillId="0" borderId="1" xfId="2" applyFont="1" applyBorder="1" applyAlignment="1">
      <alignment horizontal="center"/>
    </xf>
    <xf numFmtId="0" fontId="37" fillId="3" borderId="0" xfId="0" applyFont="1" applyFill="1"/>
    <xf numFmtId="0" fontId="37" fillId="0" borderId="0" xfId="0" applyFont="1"/>
    <xf numFmtId="176" fontId="38" fillId="0" borderId="1" xfId="0" applyNumberFormat="1" applyFont="1" applyBorder="1" applyAlignment="1">
      <alignment horizontal="center" vertical="center" shrinkToFit="1"/>
    </xf>
    <xf numFmtId="0" fontId="14" fillId="0" borderId="1" xfId="2" applyFont="1" applyBorder="1" applyAlignment="1">
      <alignment horizontal="center"/>
    </xf>
    <xf numFmtId="178" fontId="26" fillId="0" borderId="1" xfId="0" applyNumberFormat="1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/>
    </xf>
    <xf numFmtId="0" fontId="39" fillId="0" borderId="1" xfId="2" applyFont="1" applyBorder="1" applyAlignment="1">
      <alignment horizontal="center"/>
    </xf>
    <xf numFmtId="0" fontId="9" fillId="4" borderId="1" xfId="0" applyFont="1" applyFill="1" applyBorder="1" applyAlignment="1">
      <alignment horizontal="center" vertical="center" wrapText="1" shrinkToFit="1"/>
    </xf>
    <xf numFmtId="178" fontId="6" fillId="0" borderId="1" xfId="0" applyNumberFormat="1" applyFont="1" applyBorder="1" applyAlignment="1">
      <alignment horizontal="center" vertical="center"/>
    </xf>
    <xf numFmtId="16" fontId="6" fillId="3" borderId="1" xfId="2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12" fillId="3" borderId="3" xfId="2" applyFont="1" applyFill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 wrapText="1" shrinkToFit="1"/>
    </xf>
    <xf numFmtId="178" fontId="6" fillId="0" borderId="9" xfId="0" applyNumberFormat="1" applyFont="1" applyBorder="1" applyAlignment="1">
      <alignment horizontal="center" vertical="center"/>
    </xf>
    <xf numFmtId="16" fontId="6" fillId="3" borderId="9" xfId="2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/>
    </xf>
    <xf numFmtId="176" fontId="19" fillId="0" borderId="1" xfId="0" applyNumberFormat="1" applyFont="1" applyBorder="1" applyAlignment="1">
      <alignment horizontal="center" vertical="center" wrapText="1" shrinkToFit="1"/>
    </xf>
    <xf numFmtId="0" fontId="11" fillId="3" borderId="1" xfId="2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3" xfId="2" applyFont="1" applyBorder="1" applyAlignment="1">
      <alignment horizontal="center"/>
    </xf>
    <xf numFmtId="0" fontId="42" fillId="0" borderId="3" xfId="2" applyFont="1" applyBorder="1" applyAlignment="1">
      <alignment horizontal="center"/>
    </xf>
    <xf numFmtId="178" fontId="26" fillId="0" borderId="9" xfId="0" applyNumberFormat="1" applyFont="1" applyBorder="1" applyAlignment="1">
      <alignment horizontal="center" vertical="center"/>
    </xf>
    <xf numFmtId="16" fontId="6" fillId="0" borderId="1" xfId="2" applyNumberFormat="1" applyFont="1" applyBorder="1" applyAlignment="1">
      <alignment horizontal="center" vertical="center"/>
    </xf>
    <xf numFmtId="178" fontId="3" fillId="3" borderId="1" xfId="0" applyNumberFormat="1" applyFont="1" applyFill="1" applyBorder="1" applyAlignment="1">
      <alignment horizontal="center"/>
    </xf>
    <xf numFmtId="16" fontId="48" fillId="2" borderId="1" xfId="0" applyNumberFormat="1" applyFont="1" applyFill="1" applyBorder="1" applyAlignment="1">
      <alignment horizontal="center" vertical="center" shrinkToFit="1"/>
    </xf>
    <xf numFmtId="178" fontId="48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21" fillId="5" borderId="2" xfId="0" applyFont="1" applyFill="1" applyBorder="1" applyAlignment="1">
      <alignment horizontal="left" vertical="center"/>
    </xf>
    <xf numFmtId="0" fontId="21" fillId="5" borderId="4" xfId="0" applyFont="1" applyFill="1" applyBorder="1" applyAlignment="1">
      <alignment horizontal="left" vertical="center"/>
    </xf>
    <xf numFmtId="0" fontId="21" fillId="5" borderId="5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4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16" fillId="5" borderId="2" xfId="0" applyFont="1" applyFill="1" applyBorder="1" applyAlignment="1">
      <alignment horizontal="left" vertical="center"/>
    </xf>
    <xf numFmtId="0" fontId="16" fillId="5" borderId="4" xfId="0" applyFont="1" applyFill="1" applyBorder="1" applyAlignment="1">
      <alignment horizontal="left" vertical="center"/>
    </xf>
    <xf numFmtId="0" fontId="16" fillId="5" borderId="5" xfId="0" applyFont="1" applyFill="1" applyBorder="1" applyAlignment="1">
      <alignment horizontal="lef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6" xfId="0" applyFont="1" applyFill="1" applyBorder="1" applyAlignment="1">
      <alignment horizontal="left" vertical="center"/>
    </xf>
    <xf numFmtId="16" fontId="3" fillId="0" borderId="9" xfId="2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5">
    <cellStyle name="常规" xfId="0" builtinId="0"/>
    <cellStyle name="常规 2 2" xfId="4" xr:uid="{3B58B2D7-B144-467B-8063-1D75A17B3B10}"/>
    <cellStyle name="常规_Sheet1" xfId="2" xr:uid="{4EA3EF63-E14F-41BD-9C58-2D69AA98FA4D}"/>
    <cellStyle name="一般_2005-03-01 Long Term Schedule-China-1" xfId="1" xr:uid="{A1334F84-E418-4BA1-821B-2E878C15943E}"/>
    <cellStyle name="一般_2005-03-01 Long Term Schedule-China-1 2" xfId="3" xr:uid="{0D8774AA-CAAE-4227-91CF-0FA9461AAE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0CD71FEC-0FB3-4920-9F17-0BA82D7BB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777240" cy="95928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E7BFC-7FE5-4484-A1FE-2810713BDECE}">
  <dimension ref="A1:AD103"/>
  <sheetViews>
    <sheetView tabSelected="1" zoomScaleNormal="100" workbookViewId="0">
      <selection activeCell="L10" sqref="L10"/>
    </sheetView>
  </sheetViews>
  <sheetFormatPr defaultColWidth="9" defaultRowHeight="13.5" x14ac:dyDescent="0.15"/>
  <cols>
    <col min="1" max="1" width="27" style="2" customWidth="1"/>
    <col min="2" max="2" width="18.625" style="1" customWidth="1"/>
    <col min="3" max="3" width="16.5" style="1" customWidth="1"/>
    <col min="4" max="4" width="55.875" style="2" customWidth="1"/>
    <col min="5" max="5" width="15.125" style="1" customWidth="1"/>
    <col min="6" max="6" width="30.25" style="1" customWidth="1"/>
    <col min="7" max="7" width="11.625" style="1" customWidth="1"/>
    <col min="8" max="8" width="19.375" style="1" customWidth="1"/>
    <col min="9" max="9" width="18" style="1" customWidth="1"/>
    <col min="10" max="10" width="13.75" customWidth="1"/>
    <col min="11" max="11" width="14.625" customWidth="1"/>
    <col min="12" max="12" width="17.875" customWidth="1"/>
    <col min="13" max="13" width="13.875" customWidth="1"/>
  </cols>
  <sheetData>
    <row r="1" spans="1:11" ht="14.45" customHeight="1" x14ac:dyDescent="0.15">
      <c r="C1" s="132" t="s">
        <v>194</v>
      </c>
      <c r="D1" s="132"/>
      <c r="E1" s="132"/>
      <c r="F1" s="132"/>
      <c r="G1" s="132"/>
      <c r="H1" s="132"/>
      <c r="I1" s="132"/>
    </row>
    <row r="2" spans="1:11" ht="17.45" customHeight="1" x14ac:dyDescent="0.15">
      <c r="B2" s="112" t="s">
        <v>193</v>
      </c>
      <c r="C2" s="132"/>
      <c r="D2" s="132"/>
      <c r="E2" s="132"/>
      <c r="F2" s="132"/>
      <c r="G2" s="132"/>
      <c r="H2" s="132"/>
      <c r="I2" s="132"/>
    </row>
    <row r="3" spans="1:11" ht="17.45" customHeight="1" x14ac:dyDescent="0.15">
      <c r="B3" s="112" t="s">
        <v>192</v>
      </c>
      <c r="C3" s="132"/>
      <c r="D3" s="132"/>
      <c r="E3" s="132"/>
      <c r="F3" s="132"/>
      <c r="G3" s="132"/>
      <c r="H3" s="132"/>
      <c r="I3" s="132"/>
    </row>
    <row r="4" spans="1:11" ht="18.75" x14ac:dyDescent="0.15">
      <c r="B4" s="112" t="s">
        <v>191</v>
      </c>
      <c r="C4" s="133" t="s">
        <v>190</v>
      </c>
      <c r="D4" s="133"/>
      <c r="E4" s="133"/>
      <c r="F4" s="133"/>
      <c r="G4" s="133"/>
      <c r="H4" s="133"/>
      <c r="I4" s="133"/>
    </row>
    <row r="5" spans="1:11" ht="18.75" x14ac:dyDescent="0.15">
      <c r="B5" s="112" t="s">
        <v>189</v>
      </c>
      <c r="C5" s="134" t="s">
        <v>188</v>
      </c>
      <c r="D5" s="134"/>
      <c r="E5" s="134"/>
      <c r="F5" s="134"/>
      <c r="G5" s="134"/>
      <c r="H5" s="134"/>
      <c r="I5" s="134"/>
    </row>
    <row r="6" spans="1:11" x14ac:dyDescent="0.15">
      <c r="C6" s="135" t="s">
        <v>187</v>
      </c>
      <c r="D6" s="135"/>
      <c r="E6" s="135"/>
      <c r="F6" s="135"/>
      <c r="G6" s="135"/>
      <c r="H6" s="135"/>
      <c r="I6" s="135"/>
    </row>
    <row r="7" spans="1:11" ht="15.75" x14ac:dyDescent="0.15">
      <c r="C7" s="111"/>
      <c r="D7" s="111"/>
      <c r="E7" s="111"/>
      <c r="F7" s="111"/>
      <c r="G7" s="111"/>
      <c r="H7" s="111"/>
      <c r="I7" s="111"/>
    </row>
    <row r="8" spans="1:11" ht="15.75" x14ac:dyDescent="0.15">
      <c r="A8" s="136" t="s">
        <v>186</v>
      </c>
      <c r="B8" s="137"/>
      <c r="C8" s="137"/>
      <c r="D8" s="137"/>
      <c r="E8" s="137"/>
      <c r="F8" s="137"/>
      <c r="G8" s="137"/>
      <c r="H8" s="137"/>
      <c r="I8" s="138"/>
    </row>
    <row r="9" spans="1:11" ht="15" x14ac:dyDescent="0.15">
      <c r="A9" s="129" t="s">
        <v>185</v>
      </c>
      <c r="B9" s="130"/>
      <c r="C9" s="130"/>
      <c r="D9" s="130"/>
      <c r="E9" s="130"/>
      <c r="F9" s="130"/>
      <c r="G9" s="130"/>
      <c r="H9" s="130"/>
      <c r="I9" s="131"/>
    </row>
    <row r="10" spans="1:11" ht="15" x14ac:dyDescent="0.15">
      <c r="A10" s="20" t="s">
        <v>64</v>
      </c>
      <c r="B10" s="25" t="s">
        <v>63</v>
      </c>
      <c r="C10" s="97" t="s">
        <v>184</v>
      </c>
      <c r="D10" s="26" t="s">
        <v>61</v>
      </c>
      <c r="E10" s="25" t="s">
        <v>60</v>
      </c>
      <c r="F10" s="21" t="s">
        <v>59</v>
      </c>
      <c r="G10" s="21" t="s">
        <v>58</v>
      </c>
      <c r="H10" s="21" t="s">
        <v>105</v>
      </c>
      <c r="I10" s="21" t="s">
        <v>170</v>
      </c>
      <c r="J10" s="21" t="s">
        <v>170</v>
      </c>
    </row>
    <row r="11" spans="1:11" ht="15" x14ac:dyDescent="0.15">
      <c r="A11" s="20" t="s">
        <v>55</v>
      </c>
      <c r="B11" s="21" t="s">
        <v>54</v>
      </c>
      <c r="C11" s="97" t="s">
        <v>53</v>
      </c>
      <c r="D11" s="77"/>
      <c r="E11" s="20" t="s">
        <v>52</v>
      </c>
      <c r="F11" s="20"/>
      <c r="G11" s="20"/>
      <c r="H11" s="20" t="s">
        <v>51</v>
      </c>
      <c r="I11" s="20" t="s">
        <v>167</v>
      </c>
      <c r="J11" s="20" t="s">
        <v>166</v>
      </c>
    </row>
    <row r="12" spans="1:11" s="91" customFormat="1" ht="16.149999999999999" customHeight="1" x14ac:dyDescent="0.2">
      <c r="A12" s="53" t="s">
        <v>183</v>
      </c>
      <c r="B12" s="110" t="s">
        <v>182</v>
      </c>
      <c r="C12" s="100">
        <v>89528</v>
      </c>
      <c r="D12" s="109"/>
      <c r="E12" s="100" t="s">
        <v>173</v>
      </c>
      <c r="F12" s="98">
        <f>H12-4</f>
        <v>45985</v>
      </c>
      <c r="G12" s="98">
        <f>H12-1</f>
        <v>45988</v>
      </c>
      <c r="H12" s="99">
        <v>45989</v>
      </c>
      <c r="I12" s="94">
        <v>45994</v>
      </c>
      <c r="J12" s="94">
        <f>I12-1</f>
        <v>45993</v>
      </c>
    </row>
    <row r="13" spans="1:11" ht="16.149999999999999" customHeight="1" x14ac:dyDescent="0.15">
      <c r="A13" s="36" t="s">
        <v>175</v>
      </c>
      <c r="B13" s="102" t="s">
        <v>181</v>
      </c>
      <c r="C13" s="101">
        <v>84542</v>
      </c>
      <c r="D13" s="65"/>
      <c r="E13" s="57" t="s">
        <v>173</v>
      </c>
      <c r="F13" s="28">
        <f>H13-4</f>
        <v>45992</v>
      </c>
      <c r="G13" s="28">
        <f>H13-1</f>
        <v>45995</v>
      </c>
      <c r="H13" s="64">
        <v>45996</v>
      </c>
      <c r="I13" s="94">
        <v>46001</v>
      </c>
      <c r="J13" s="94">
        <f>I13-1</f>
        <v>46000</v>
      </c>
    </row>
    <row r="14" spans="1:11" ht="17.25" customHeight="1" x14ac:dyDescent="0.15">
      <c r="A14" s="53" t="s">
        <v>180</v>
      </c>
      <c r="B14" s="108" t="s">
        <v>179</v>
      </c>
      <c r="C14" s="107">
        <v>89529</v>
      </c>
      <c r="D14" s="103"/>
      <c r="E14" s="106" t="s">
        <v>173</v>
      </c>
      <c r="F14" s="104">
        <f>H14-4</f>
        <v>45999</v>
      </c>
      <c r="G14" s="104">
        <f>H14-1</f>
        <v>46002</v>
      </c>
      <c r="H14" s="105">
        <v>46003</v>
      </c>
      <c r="I14" s="116">
        <v>46008</v>
      </c>
      <c r="J14" s="94">
        <f>I14-1</f>
        <v>46007</v>
      </c>
      <c r="K14" s="54"/>
    </row>
    <row r="15" spans="1:11" ht="16.149999999999999" customHeight="1" x14ac:dyDescent="0.25">
      <c r="A15" s="113" t="s">
        <v>178</v>
      </c>
      <c r="B15" s="114" t="s">
        <v>177</v>
      </c>
      <c r="C15" s="115" t="s">
        <v>176</v>
      </c>
      <c r="D15" s="103"/>
      <c r="E15" s="57" t="s">
        <v>173</v>
      </c>
      <c r="F15" s="28">
        <f>H15-4</f>
        <v>46003</v>
      </c>
      <c r="G15" s="28">
        <f>H15-1</f>
        <v>46006</v>
      </c>
      <c r="H15" s="142">
        <v>46007</v>
      </c>
      <c r="I15" s="28" t="s">
        <v>196</v>
      </c>
      <c r="J15" s="28">
        <v>46012</v>
      </c>
      <c r="K15" s="143" t="s">
        <v>195</v>
      </c>
    </row>
    <row r="16" spans="1:11" s="9" customFormat="1" ht="16.149999999999999" customHeight="1" x14ac:dyDescent="0.15">
      <c r="A16" s="36" t="s">
        <v>175</v>
      </c>
      <c r="B16" s="102" t="s">
        <v>174</v>
      </c>
      <c r="C16" s="101">
        <v>84543</v>
      </c>
      <c r="D16" s="65"/>
      <c r="E16" s="100" t="s">
        <v>173</v>
      </c>
      <c r="F16" s="98">
        <f>H16-4</f>
        <v>46013</v>
      </c>
      <c r="G16" s="98">
        <f>H16-1</f>
        <v>46016</v>
      </c>
      <c r="H16" s="99">
        <v>46017</v>
      </c>
      <c r="I16" s="116">
        <v>46022</v>
      </c>
      <c r="J16" s="94">
        <f>I16-1</f>
        <v>46021</v>
      </c>
      <c r="K16" s="144"/>
    </row>
    <row r="17" spans="1:30" ht="15.75" x14ac:dyDescent="0.15">
      <c r="A17" s="136" t="s">
        <v>172</v>
      </c>
      <c r="B17" s="137"/>
      <c r="C17" s="137"/>
      <c r="D17" s="137"/>
      <c r="E17" s="137"/>
      <c r="F17" s="137"/>
      <c r="G17" s="137"/>
      <c r="H17" s="137"/>
      <c r="I17" s="138"/>
    </row>
    <row r="18" spans="1:30" ht="15" x14ac:dyDescent="0.15">
      <c r="A18" s="129" t="s">
        <v>171</v>
      </c>
      <c r="B18" s="130"/>
      <c r="C18" s="130"/>
      <c r="D18" s="130"/>
      <c r="E18" s="130"/>
      <c r="F18" s="130"/>
      <c r="G18" s="130"/>
      <c r="H18" s="130"/>
      <c r="I18" s="131"/>
    </row>
    <row r="19" spans="1:30" ht="15" x14ac:dyDescent="0.15">
      <c r="A19" s="20" t="s">
        <v>64</v>
      </c>
      <c r="B19" s="21" t="s">
        <v>63</v>
      </c>
      <c r="C19" s="97" t="s">
        <v>62</v>
      </c>
      <c r="D19" s="26" t="s">
        <v>61</v>
      </c>
      <c r="E19" s="25" t="s">
        <v>60</v>
      </c>
      <c r="F19" s="21" t="s">
        <v>59</v>
      </c>
      <c r="G19" s="21" t="s">
        <v>58</v>
      </c>
      <c r="H19" s="21" t="s">
        <v>105</v>
      </c>
      <c r="I19" s="21" t="s">
        <v>56</v>
      </c>
      <c r="J19" s="21" t="s">
        <v>170</v>
      </c>
      <c r="K19" s="21" t="s">
        <v>170</v>
      </c>
    </row>
    <row r="20" spans="1:30" ht="15" x14ac:dyDescent="0.15">
      <c r="A20" s="20" t="s">
        <v>55</v>
      </c>
      <c r="B20" s="21" t="s">
        <v>169</v>
      </c>
      <c r="C20" s="97" t="s">
        <v>53</v>
      </c>
      <c r="D20" s="77"/>
      <c r="E20" s="20" t="s">
        <v>52</v>
      </c>
      <c r="F20" s="20"/>
      <c r="G20" s="20"/>
      <c r="H20" s="20" t="s">
        <v>51</v>
      </c>
      <c r="I20" s="20" t="s">
        <v>168</v>
      </c>
      <c r="J20" s="20" t="s">
        <v>167</v>
      </c>
      <c r="K20" s="21" t="s">
        <v>166</v>
      </c>
    </row>
    <row r="21" spans="1:30" s="91" customFormat="1" ht="15" x14ac:dyDescent="0.2">
      <c r="A21" s="49" t="s">
        <v>165</v>
      </c>
      <c r="B21" s="96" t="s">
        <v>164</v>
      </c>
      <c r="C21" s="95" t="s">
        <v>163</v>
      </c>
      <c r="D21" s="92"/>
      <c r="E21" s="100" t="s">
        <v>152</v>
      </c>
      <c r="F21" s="98">
        <f>H21-4</f>
        <v>45987</v>
      </c>
      <c r="G21" s="98">
        <f>H21-1</f>
        <v>45990</v>
      </c>
      <c r="H21" s="117">
        <v>45991</v>
      </c>
      <c r="I21" s="98">
        <f t="shared" ref="I21:J25" si="0">H21+3</f>
        <v>45994</v>
      </c>
      <c r="J21" s="120">
        <f>I21+2</f>
        <v>45996</v>
      </c>
      <c r="K21" s="120">
        <f>J21-1</f>
        <v>45995</v>
      </c>
    </row>
    <row r="22" spans="1:30" ht="15" x14ac:dyDescent="0.2">
      <c r="A22" s="52" t="s">
        <v>158</v>
      </c>
      <c r="B22" s="89" t="s">
        <v>162</v>
      </c>
      <c r="C22" s="66" t="s">
        <v>161</v>
      </c>
      <c r="D22" s="65" t="s">
        <v>160</v>
      </c>
      <c r="E22" s="57" t="s">
        <v>152</v>
      </c>
      <c r="F22" s="28">
        <f>H22-4</f>
        <v>46001</v>
      </c>
      <c r="G22" s="28">
        <f>H22-1</f>
        <v>46004</v>
      </c>
      <c r="H22" s="86">
        <v>46005</v>
      </c>
      <c r="I22" s="28">
        <f t="shared" si="0"/>
        <v>46008</v>
      </c>
      <c r="J22" s="28">
        <f t="shared" si="0"/>
        <v>46011</v>
      </c>
      <c r="K22" s="28">
        <f>J22+1</f>
        <v>46012</v>
      </c>
    </row>
    <row r="23" spans="1:30" s="90" customFormat="1" ht="15" x14ac:dyDescent="0.2">
      <c r="A23" s="93" t="s">
        <v>154</v>
      </c>
      <c r="B23" s="93" t="s">
        <v>159</v>
      </c>
      <c r="C23" s="88">
        <v>97526</v>
      </c>
      <c r="D23" s="92"/>
      <c r="E23" s="57" t="s">
        <v>152</v>
      </c>
      <c r="F23" s="28">
        <f>H23-4</f>
        <v>46008</v>
      </c>
      <c r="G23" s="28">
        <f>H23-1</f>
        <v>46011</v>
      </c>
      <c r="H23" s="86">
        <v>46012</v>
      </c>
      <c r="I23" s="28">
        <f t="shared" si="0"/>
        <v>46015</v>
      </c>
      <c r="J23" s="28">
        <f t="shared" si="0"/>
        <v>46018</v>
      </c>
      <c r="K23" s="28">
        <f>J23+1</f>
        <v>46019</v>
      </c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</row>
    <row r="24" spans="1:30" s="90" customFormat="1" ht="15" x14ac:dyDescent="0.2">
      <c r="A24" s="89" t="s">
        <v>158</v>
      </c>
      <c r="B24" s="89" t="s">
        <v>157</v>
      </c>
      <c r="C24" s="73" t="s">
        <v>156</v>
      </c>
      <c r="D24" s="65" t="s">
        <v>155</v>
      </c>
      <c r="E24" s="57" t="s">
        <v>152</v>
      </c>
      <c r="F24" s="28">
        <f>H24-4</f>
        <v>46015</v>
      </c>
      <c r="G24" s="28">
        <f>H24-1</f>
        <v>46018</v>
      </c>
      <c r="H24" s="86">
        <v>46019</v>
      </c>
      <c r="I24" s="28">
        <f t="shared" si="0"/>
        <v>46022</v>
      </c>
      <c r="J24" s="28">
        <f t="shared" si="0"/>
        <v>46025</v>
      </c>
      <c r="K24" s="28">
        <f>J24+1</f>
        <v>46026</v>
      </c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</row>
    <row r="25" spans="1:30" ht="15" x14ac:dyDescent="0.2">
      <c r="A25" s="89" t="s">
        <v>154</v>
      </c>
      <c r="B25" s="89" t="s">
        <v>153</v>
      </c>
      <c r="C25" s="88">
        <v>97601</v>
      </c>
      <c r="D25" s="87"/>
      <c r="E25" s="57" t="s">
        <v>152</v>
      </c>
      <c r="F25" s="28">
        <f>H25-4</f>
        <v>46022</v>
      </c>
      <c r="G25" s="28">
        <f>H25-1</f>
        <v>46025</v>
      </c>
      <c r="H25" s="86">
        <v>46026</v>
      </c>
      <c r="I25" s="28">
        <f t="shared" si="0"/>
        <v>46029</v>
      </c>
      <c r="J25" s="28">
        <f t="shared" si="0"/>
        <v>46032</v>
      </c>
      <c r="K25" s="28">
        <f>J25+1</f>
        <v>46033</v>
      </c>
    </row>
    <row r="26" spans="1:30" ht="15.75" x14ac:dyDescent="0.15">
      <c r="A26" s="139" t="s">
        <v>151</v>
      </c>
      <c r="B26" s="140"/>
      <c r="C26" s="140"/>
      <c r="D26" s="140"/>
      <c r="E26" s="140"/>
      <c r="F26" s="140"/>
      <c r="G26" s="140"/>
      <c r="H26" s="140"/>
      <c r="I26" s="141"/>
    </row>
    <row r="27" spans="1:30" ht="15" x14ac:dyDescent="0.15">
      <c r="A27" s="126" t="s">
        <v>150</v>
      </c>
      <c r="B27" s="127"/>
      <c r="C27" s="127"/>
      <c r="D27" s="127"/>
      <c r="E27" s="127"/>
      <c r="F27" s="127"/>
      <c r="G27" s="127"/>
      <c r="H27" s="127"/>
      <c r="I27" s="128"/>
    </row>
    <row r="28" spans="1:30" ht="15" x14ac:dyDescent="0.15">
      <c r="A28" s="38" t="s">
        <v>64</v>
      </c>
      <c r="B28" s="41" t="s">
        <v>63</v>
      </c>
      <c r="C28" s="39" t="s">
        <v>62</v>
      </c>
      <c r="D28" s="42" t="s">
        <v>61</v>
      </c>
      <c r="E28" s="41" t="s">
        <v>60</v>
      </c>
      <c r="F28" s="40" t="s">
        <v>59</v>
      </c>
      <c r="G28" s="40" t="s">
        <v>58</v>
      </c>
      <c r="H28" s="40" t="s">
        <v>105</v>
      </c>
      <c r="I28" s="40" t="s">
        <v>86</v>
      </c>
    </row>
    <row r="29" spans="1:30" ht="15" x14ac:dyDescent="0.15">
      <c r="A29" s="38" t="s">
        <v>55</v>
      </c>
      <c r="B29" s="40" t="s">
        <v>54</v>
      </c>
      <c r="C29" s="39" t="s">
        <v>53</v>
      </c>
      <c r="D29" s="77"/>
      <c r="E29" s="38" t="s">
        <v>52</v>
      </c>
      <c r="F29" s="38"/>
      <c r="G29" s="38"/>
      <c r="H29" s="38" t="s">
        <v>51</v>
      </c>
      <c r="I29" s="38" t="s">
        <v>131</v>
      </c>
    </row>
    <row r="30" spans="1:30" ht="13.9" customHeight="1" x14ac:dyDescent="0.15">
      <c r="A30" s="85" t="s">
        <v>145</v>
      </c>
      <c r="B30" s="84" t="s">
        <v>149</v>
      </c>
      <c r="C30" s="57" t="s">
        <v>148</v>
      </c>
      <c r="D30" s="47"/>
      <c r="E30" s="81" t="s">
        <v>136</v>
      </c>
      <c r="F30" s="28">
        <f>H30-4</f>
        <v>45986</v>
      </c>
      <c r="G30" s="28">
        <f>H30-2</f>
        <v>45988</v>
      </c>
      <c r="H30" s="28">
        <v>45990</v>
      </c>
      <c r="I30" s="28">
        <f>H30+6</f>
        <v>45996</v>
      </c>
      <c r="J30" s="80"/>
      <c r="K30" s="80"/>
    </row>
    <row r="31" spans="1:30" ht="15" x14ac:dyDescent="0.2">
      <c r="A31" s="56" t="s">
        <v>142</v>
      </c>
      <c r="B31" s="56" t="s">
        <v>147</v>
      </c>
      <c r="C31" s="83" t="s">
        <v>146</v>
      </c>
      <c r="D31" s="82"/>
      <c r="E31" s="81" t="s">
        <v>136</v>
      </c>
      <c r="F31" s="28">
        <f>H31-4</f>
        <v>45993</v>
      </c>
      <c r="G31" s="28">
        <f>H31-2</f>
        <v>45995</v>
      </c>
      <c r="H31" s="28">
        <v>45997</v>
      </c>
      <c r="I31" s="28">
        <f>H31+6</f>
        <v>46003</v>
      </c>
    </row>
    <row r="32" spans="1:30" ht="15" x14ac:dyDescent="0.2">
      <c r="A32" s="52" t="s">
        <v>145</v>
      </c>
      <c r="B32" s="52" t="s">
        <v>144</v>
      </c>
      <c r="C32" s="70" t="s">
        <v>143</v>
      </c>
      <c r="D32" s="47"/>
      <c r="E32" s="81" t="s">
        <v>136</v>
      </c>
      <c r="F32" s="28">
        <f>H32-4</f>
        <v>46000</v>
      </c>
      <c r="G32" s="28">
        <f>H32-2</f>
        <v>46002</v>
      </c>
      <c r="H32" s="28">
        <v>46004</v>
      </c>
      <c r="I32" s="28">
        <f>H32+6</f>
        <v>46010</v>
      </c>
    </row>
    <row r="33" spans="1:30" s="8" customFormat="1" ht="15" x14ac:dyDescent="0.2">
      <c r="A33" s="56" t="s">
        <v>142</v>
      </c>
      <c r="B33" s="56" t="s">
        <v>141</v>
      </c>
      <c r="C33" s="83" t="s">
        <v>140</v>
      </c>
      <c r="D33" s="82"/>
      <c r="E33" s="81" t="s">
        <v>136</v>
      </c>
      <c r="F33" s="28">
        <f>H33-4</f>
        <v>46007</v>
      </c>
      <c r="G33" s="28">
        <f>H33-2</f>
        <v>46009</v>
      </c>
      <c r="H33" s="28">
        <v>46011</v>
      </c>
      <c r="I33" s="28">
        <f>H33+6</f>
        <v>46017</v>
      </c>
    </row>
    <row r="34" spans="1:30" ht="13.9" customHeight="1" x14ac:dyDescent="0.2">
      <c r="A34" s="52" t="s">
        <v>139</v>
      </c>
      <c r="B34" s="52" t="s">
        <v>138</v>
      </c>
      <c r="C34" s="57" t="s">
        <v>137</v>
      </c>
      <c r="D34" s="47"/>
      <c r="E34" s="81" t="s">
        <v>136</v>
      </c>
      <c r="F34" s="28">
        <f>H34-4</f>
        <v>46014</v>
      </c>
      <c r="G34" s="28">
        <f>H34-2</f>
        <v>46016</v>
      </c>
      <c r="H34" s="28">
        <v>46018</v>
      </c>
      <c r="I34" s="28">
        <f>H34+6</f>
        <v>46024</v>
      </c>
      <c r="J34" s="80"/>
      <c r="K34" s="80"/>
    </row>
    <row r="35" spans="1:30" s="78" customFormat="1" ht="15.75" x14ac:dyDescent="0.15">
      <c r="A35" s="136" t="s">
        <v>135</v>
      </c>
      <c r="B35" s="137"/>
      <c r="C35" s="137"/>
      <c r="D35" s="137"/>
      <c r="E35" s="137"/>
      <c r="F35" s="137"/>
      <c r="G35" s="137"/>
      <c r="H35" s="137"/>
      <c r="I35" s="138"/>
      <c r="J35" s="79"/>
      <c r="K35" s="79"/>
    </row>
    <row r="36" spans="1:30" s="8" customFormat="1" ht="14.25" customHeight="1" x14ac:dyDescent="0.15">
      <c r="A36" s="129" t="s">
        <v>134</v>
      </c>
      <c r="B36" s="130"/>
      <c r="C36" s="130"/>
      <c r="D36" s="130"/>
      <c r="E36" s="130"/>
      <c r="F36" s="130"/>
      <c r="G36" s="130"/>
      <c r="H36" s="130"/>
      <c r="I36" s="131"/>
      <c r="J36"/>
      <c r="K36"/>
      <c r="L36"/>
      <c r="M36"/>
    </row>
    <row r="37" spans="1:30" s="8" customFormat="1" ht="14.25" customHeight="1" x14ac:dyDescent="0.15">
      <c r="A37" s="20" t="s">
        <v>64</v>
      </c>
      <c r="B37" s="25" t="s">
        <v>63</v>
      </c>
      <c r="C37" s="23" t="s">
        <v>62</v>
      </c>
      <c r="D37" s="26" t="s">
        <v>61</v>
      </c>
      <c r="E37" s="25" t="s">
        <v>60</v>
      </c>
      <c r="F37" s="21" t="s">
        <v>59</v>
      </c>
      <c r="G37" s="21" t="s">
        <v>58</v>
      </c>
      <c r="H37" s="21" t="s">
        <v>105</v>
      </c>
      <c r="I37" s="21" t="s">
        <v>56</v>
      </c>
      <c r="J37" s="21" t="s">
        <v>56</v>
      </c>
      <c r="K37"/>
      <c r="L37"/>
    </row>
    <row r="38" spans="1:30" s="8" customFormat="1" ht="14.25" customHeight="1" x14ac:dyDescent="0.15">
      <c r="A38" s="20" t="s">
        <v>133</v>
      </c>
      <c r="B38" s="21" t="s">
        <v>54</v>
      </c>
      <c r="C38" s="23" t="s">
        <v>53</v>
      </c>
      <c r="D38" s="77"/>
      <c r="E38" s="20" t="s">
        <v>52</v>
      </c>
      <c r="F38" s="20"/>
      <c r="G38" s="20"/>
      <c r="H38" s="20" t="s">
        <v>51</v>
      </c>
      <c r="I38" s="20" t="s">
        <v>132</v>
      </c>
      <c r="J38" s="20" t="s">
        <v>131</v>
      </c>
      <c r="K38"/>
      <c r="L38"/>
    </row>
    <row r="39" spans="1:30" s="8" customFormat="1" ht="14.25" customHeight="1" x14ac:dyDescent="0.2">
      <c r="A39" s="75" t="s">
        <v>126</v>
      </c>
      <c r="B39" s="52" t="s">
        <v>130</v>
      </c>
      <c r="C39" s="73" t="s">
        <v>129</v>
      </c>
      <c r="D39" s="65"/>
      <c r="E39" s="57" t="s">
        <v>123</v>
      </c>
      <c r="F39" s="28">
        <f>H39-4</f>
        <v>45999</v>
      </c>
      <c r="G39" s="28">
        <f>H39-1</f>
        <v>46002</v>
      </c>
      <c r="H39" s="64">
        <v>46003</v>
      </c>
      <c r="I39" s="28">
        <f>H39+4</f>
        <v>46007</v>
      </c>
      <c r="J39" s="76"/>
      <c r="K39"/>
      <c r="L39"/>
    </row>
    <row r="40" spans="1:30" s="9" customFormat="1" ht="16.149999999999999" customHeight="1" x14ac:dyDescent="0.2">
      <c r="A40" s="75" t="s">
        <v>126</v>
      </c>
      <c r="B40" s="52" t="s">
        <v>128</v>
      </c>
      <c r="C40" s="73" t="s">
        <v>127</v>
      </c>
      <c r="D40" s="65"/>
      <c r="E40" s="57" t="s">
        <v>123</v>
      </c>
      <c r="F40" s="28">
        <f>H40-4</f>
        <v>46010</v>
      </c>
      <c r="G40" s="28">
        <f>H40-1</f>
        <v>46013</v>
      </c>
      <c r="H40" s="64">
        <v>46014</v>
      </c>
      <c r="I40" s="28">
        <f>H40+4</f>
        <v>46018</v>
      </c>
    </row>
    <row r="41" spans="1:30" s="9" customFormat="1" ht="16.149999999999999" customHeight="1" x14ac:dyDescent="0.2">
      <c r="A41" s="74" t="s">
        <v>126</v>
      </c>
      <c r="B41" s="52" t="s">
        <v>125</v>
      </c>
      <c r="C41" s="73" t="s">
        <v>124</v>
      </c>
      <c r="D41" s="65"/>
      <c r="E41" s="57" t="s">
        <v>123</v>
      </c>
      <c r="F41" s="28">
        <f>H41-4</f>
        <v>46021</v>
      </c>
      <c r="G41" s="28">
        <f>H41-1</f>
        <v>46024</v>
      </c>
      <c r="H41" s="64">
        <v>46025</v>
      </c>
      <c r="I41" s="28">
        <f>H41+4</f>
        <v>46029</v>
      </c>
    </row>
    <row r="42" spans="1:30" s="4" customFormat="1" ht="15.75" x14ac:dyDescent="0.15">
      <c r="A42" s="45" t="s">
        <v>122</v>
      </c>
      <c r="B42" s="44"/>
      <c r="C42" s="44"/>
      <c r="D42" s="44"/>
      <c r="E42" s="44"/>
      <c r="F42" s="44"/>
      <c r="G42" s="44"/>
      <c r="H42" s="44"/>
      <c r="I42" s="43"/>
      <c r="L42"/>
      <c r="M42"/>
      <c r="N42"/>
    </row>
    <row r="43" spans="1:30" ht="15" x14ac:dyDescent="0.15">
      <c r="A43" s="121" t="s">
        <v>121</v>
      </c>
      <c r="B43" s="121"/>
      <c r="C43" s="121"/>
      <c r="D43" s="121"/>
      <c r="E43" s="121"/>
      <c r="F43" s="121"/>
      <c r="G43" s="121"/>
      <c r="H43" s="121"/>
      <c r="I43" s="121"/>
      <c r="J43" s="4"/>
      <c r="K43" s="4"/>
      <c r="L43" s="4"/>
      <c r="M43" s="4"/>
    </row>
    <row r="44" spans="1:30" ht="15" x14ac:dyDescent="0.15">
      <c r="A44" s="38" t="s">
        <v>64</v>
      </c>
      <c r="B44" s="41" t="s">
        <v>63</v>
      </c>
      <c r="C44" s="39" t="s">
        <v>62</v>
      </c>
      <c r="D44" s="42" t="s">
        <v>61</v>
      </c>
      <c r="E44" s="41" t="s">
        <v>60</v>
      </c>
      <c r="F44" s="40" t="s">
        <v>59</v>
      </c>
      <c r="G44" s="40" t="s">
        <v>58</v>
      </c>
      <c r="H44" s="40" t="s">
        <v>87</v>
      </c>
      <c r="I44" s="40" t="s">
        <v>56</v>
      </c>
      <c r="J44" s="40" t="s">
        <v>56</v>
      </c>
      <c r="K44" s="4"/>
      <c r="L44" s="4"/>
      <c r="M44" s="4"/>
    </row>
    <row r="45" spans="1:30" ht="15" x14ac:dyDescent="0.15">
      <c r="A45" s="38" t="s">
        <v>55</v>
      </c>
      <c r="B45" s="40" t="s">
        <v>54</v>
      </c>
      <c r="C45" s="39" t="s">
        <v>53</v>
      </c>
      <c r="D45" s="72"/>
      <c r="E45" s="40" t="s">
        <v>52</v>
      </c>
      <c r="F45" s="38"/>
      <c r="G45" s="38"/>
      <c r="H45" s="38" t="s">
        <v>51</v>
      </c>
      <c r="I45" s="38" t="s">
        <v>49</v>
      </c>
      <c r="J45" s="38" t="s">
        <v>50</v>
      </c>
      <c r="K45" s="4"/>
      <c r="L45" s="4"/>
      <c r="M45" s="4"/>
    </row>
    <row r="46" spans="1:30" s="68" customFormat="1" ht="16.149999999999999" customHeight="1" x14ac:dyDescent="0.25">
      <c r="A46" s="67" t="s">
        <v>120</v>
      </c>
      <c r="B46" s="36" t="s">
        <v>119</v>
      </c>
      <c r="C46" s="70" t="s">
        <v>118</v>
      </c>
      <c r="D46" s="71"/>
      <c r="E46" s="70" t="s">
        <v>108</v>
      </c>
      <c r="F46" s="69">
        <f>SUM(H46-4)</f>
        <v>45992</v>
      </c>
      <c r="G46" s="69">
        <f>H46-2</f>
        <v>45994</v>
      </c>
      <c r="H46" s="64">
        <v>45996</v>
      </c>
      <c r="I46" s="69">
        <f>H46+11</f>
        <v>46007</v>
      </c>
      <c r="J46" s="118">
        <f>I46+2</f>
        <v>46009</v>
      </c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</row>
    <row r="47" spans="1:30" s="9" customFormat="1" ht="16.149999999999999" customHeight="1" x14ac:dyDescent="0.15">
      <c r="A47" s="67" t="s">
        <v>117</v>
      </c>
      <c r="B47" s="36" t="s">
        <v>116</v>
      </c>
      <c r="C47" s="66" t="s">
        <v>115</v>
      </c>
      <c r="D47" s="65"/>
      <c r="E47" s="57" t="s">
        <v>108</v>
      </c>
      <c r="F47" s="28">
        <f>SUM(H47-4)</f>
        <v>45999</v>
      </c>
      <c r="G47" s="28">
        <f>H47-2</f>
        <v>46001</v>
      </c>
      <c r="H47" s="64">
        <v>46003</v>
      </c>
      <c r="I47" s="69">
        <f t="shared" ref="I47:I49" si="1">H47+11</f>
        <v>46014</v>
      </c>
      <c r="J47" s="28">
        <f>I47+2</f>
        <v>46016</v>
      </c>
    </row>
    <row r="48" spans="1:30" s="9" customFormat="1" ht="16.149999999999999" customHeight="1" x14ac:dyDescent="0.2">
      <c r="A48" s="36" t="s">
        <v>114</v>
      </c>
      <c r="B48" s="52" t="s">
        <v>113</v>
      </c>
      <c r="C48" s="66" t="s">
        <v>112</v>
      </c>
      <c r="D48" s="65"/>
      <c r="E48" s="57" t="s">
        <v>108</v>
      </c>
      <c r="F48" s="28">
        <f>SUM(H48-4)</f>
        <v>46006</v>
      </c>
      <c r="G48" s="28">
        <f>H48-2</f>
        <v>46008</v>
      </c>
      <c r="H48" s="64">
        <v>46010</v>
      </c>
      <c r="I48" s="69">
        <f t="shared" si="1"/>
        <v>46021</v>
      </c>
      <c r="J48" s="28">
        <f>I48+2</f>
        <v>46023</v>
      </c>
    </row>
    <row r="49" spans="1:14" s="9" customFormat="1" ht="16.149999999999999" customHeight="1" x14ac:dyDescent="0.2">
      <c r="A49" s="36" t="s">
        <v>111</v>
      </c>
      <c r="B49" s="52" t="s">
        <v>110</v>
      </c>
      <c r="C49" s="57" t="s">
        <v>109</v>
      </c>
      <c r="D49" s="65"/>
      <c r="E49" s="57" t="s">
        <v>108</v>
      </c>
      <c r="F49" s="28">
        <f>SUM(H49-4)</f>
        <v>46013</v>
      </c>
      <c r="G49" s="28">
        <f>H49-2</f>
        <v>46015</v>
      </c>
      <c r="H49" s="64">
        <v>46017</v>
      </c>
      <c r="I49" s="69">
        <f t="shared" si="1"/>
        <v>46028</v>
      </c>
      <c r="J49" s="28">
        <f>I49+2</f>
        <v>46030</v>
      </c>
    </row>
    <row r="50" spans="1:14" s="4" customFormat="1" ht="15.75" x14ac:dyDescent="0.15">
      <c r="A50" s="63" t="s">
        <v>107</v>
      </c>
      <c r="B50" s="62"/>
      <c r="C50" s="62"/>
      <c r="D50" s="62"/>
      <c r="E50" s="62"/>
      <c r="F50" s="62"/>
      <c r="G50" s="62"/>
      <c r="H50" s="62"/>
      <c r="I50" s="61"/>
      <c r="J50" s="60"/>
    </row>
    <row r="51" spans="1:14" s="4" customFormat="1" ht="16.5" x14ac:dyDescent="0.15">
      <c r="A51" s="122" t="s">
        <v>106</v>
      </c>
      <c r="B51" s="122"/>
      <c r="C51" s="122"/>
      <c r="D51" s="122"/>
      <c r="E51" s="122"/>
      <c r="F51" s="122"/>
      <c r="G51" s="122"/>
      <c r="H51" s="122"/>
      <c r="I51" s="122"/>
    </row>
    <row r="52" spans="1:14" s="4" customFormat="1" ht="15" x14ac:dyDescent="0.15">
      <c r="A52" s="59" t="s">
        <v>64</v>
      </c>
      <c r="B52" s="41" t="s">
        <v>63</v>
      </c>
      <c r="C52" s="39" t="s">
        <v>62</v>
      </c>
      <c r="D52" s="42" t="s">
        <v>61</v>
      </c>
      <c r="E52" s="41" t="s">
        <v>60</v>
      </c>
      <c r="F52" s="40" t="s">
        <v>59</v>
      </c>
      <c r="G52" s="40" t="s">
        <v>58</v>
      </c>
      <c r="H52" s="40" t="s">
        <v>105</v>
      </c>
      <c r="I52" s="40" t="s">
        <v>56</v>
      </c>
      <c r="J52" s="40" t="s">
        <v>56</v>
      </c>
      <c r="M52" s="8"/>
      <c r="N52" s="8"/>
    </row>
    <row r="53" spans="1:14" s="8" customFormat="1" ht="15" x14ac:dyDescent="0.15">
      <c r="A53" s="59" t="s">
        <v>55</v>
      </c>
      <c r="B53" s="40" t="s">
        <v>54</v>
      </c>
      <c r="C53" s="39" t="s">
        <v>53</v>
      </c>
      <c r="D53" s="58"/>
      <c r="E53" s="40" t="s">
        <v>52</v>
      </c>
      <c r="F53" s="38"/>
      <c r="G53" s="38"/>
      <c r="H53" s="38" t="s">
        <v>51</v>
      </c>
      <c r="I53" s="38" t="s">
        <v>104</v>
      </c>
      <c r="J53" s="38" t="s">
        <v>50</v>
      </c>
    </row>
    <row r="54" spans="1:14" s="8" customFormat="1" ht="15" x14ac:dyDescent="0.15">
      <c r="A54" s="33" t="s">
        <v>98</v>
      </c>
      <c r="B54" s="36" t="s">
        <v>103</v>
      </c>
      <c r="C54" s="57" t="s">
        <v>102</v>
      </c>
      <c r="D54" s="47"/>
      <c r="E54" s="11" t="s">
        <v>90</v>
      </c>
      <c r="F54" s="10">
        <f t="shared" ref="F54:F59" si="2">SUM(H54-4)</f>
        <v>45983</v>
      </c>
      <c r="G54" s="10">
        <f t="shared" ref="G54:G59" si="3">H54-2</f>
        <v>45985</v>
      </c>
      <c r="H54" s="10">
        <v>45987</v>
      </c>
      <c r="I54" s="10">
        <f t="shared" ref="I54:I59" si="4">H54+6</f>
        <v>45993</v>
      </c>
      <c r="J54" s="10">
        <f t="shared" ref="J54:J59" si="5">I54+3</f>
        <v>45996</v>
      </c>
    </row>
    <row r="55" spans="1:14" s="46" customFormat="1" ht="15" x14ac:dyDescent="0.15">
      <c r="A55" s="36" t="s">
        <v>95</v>
      </c>
      <c r="B55" s="32" t="s">
        <v>101</v>
      </c>
      <c r="C55" s="51">
        <v>67077</v>
      </c>
      <c r="D55" s="47" t="s">
        <v>93</v>
      </c>
      <c r="E55" s="10" t="s">
        <v>90</v>
      </c>
      <c r="F55" s="10">
        <f t="shared" si="2"/>
        <v>45990</v>
      </c>
      <c r="G55" s="10">
        <f t="shared" si="3"/>
        <v>45992</v>
      </c>
      <c r="H55" s="10">
        <v>45994</v>
      </c>
      <c r="I55" s="10">
        <f t="shared" si="4"/>
        <v>46000</v>
      </c>
      <c r="J55" s="10">
        <f t="shared" si="5"/>
        <v>46003</v>
      </c>
    </row>
    <row r="56" spans="1:14" s="54" customFormat="1" ht="15" x14ac:dyDescent="0.2">
      <c r="A56" s="56" t="s">
        <v>100</v>
      </c>
      <c r="B56" s="56" t="s">
        <v>99</v>
      </c>
      <c r="C56" s="51">
        <v>90548</v>
      </c>
      <c r="D56" s="47"/>
      <c r="E56" s="10" t="s">
        <v>90</v>
      </c>
      <c r="F56" s="10">
        <f t="shared" si="2"/>
        <v>45997</v>
      </c>
      <c r="G56" s="10">
        <f t="shared" si="3"/>
        <v>45999</v>
      </c>
      <c r="H56" s="10">
        <v>46001</v>
      </c>
      <c r="I56" s="10">
        <f t="shared" si="4"/>
        <v>46007</v>
      </c>
      <c r="J56" s="119">
        <f>I56+4</f>
        <v>46011</v>
      </c>
      <c r="K56" s="55"/>
      <c r="L56" s="46"/>
      <c r="M56" s="46"/>
    </row>
    <row r="57" spans="1:14" s="46" customFormat="1" ht="15" x14ac:dyDescent="0.2">
      <c r="A57" s="53" t="s">
        <v>98</v>
      </c>
      <c r="B57" s="52" t="s">
        <v>97</v>
      </c>
      <c r="C57" s="51" t="s">
        <v>96</v>
      </c>
      <c r="D57" s="47"/>
      <c r="E57" s="10" t="s">
        <v>90</v>
      </c>
      <c r="F57" s="10">
        <f t="shared" si="2"/>
        <v>46004</v>
      </c>
      <c r="G57" s="10">
        <f t="shared" si="3"/>
        <v>46006</v>
      </c>
      <c r="H57" s="10">
        <v>46008</v>
      </c>
      <c r="I57" s="10">
        <f t="shared" si="4"/>
        <v>46014</v>
      </c>
      <c r="J57" s="10">
        <f t="shared" si="5"/>
        <v>46017</v>
      </c>
    </row>
    <row r="58" spans="1:14" s="46" customFormat="1" ht="15" x14ac:dyDescent="0.15">
      <c r="A58" s="36" t="s">
        <v>95</v>
      </c>
      <c r="B58" s="32" t="s">
        <v>94</v>
      </c>
      <c r="C58" s="51">
        <v>67078</v>
      </c>
      <c r="D58" s="47" t="s">
        <v>93</v>
      </c>
      <c r="E58" s="10" t="s">
        <v>90</v>
      </c>
      <c r="F58" s="10">
        <f t="shared" si="2"/>
        <v>46011</v>
      </c>
      <c r="G58" s="10">
        <f t="shared" si="3"/>
        <v>46013</v>
      </c>
      <c r="H58" s="10">
        <v>46015</v>
      </c>
      <c r="I58" s="10">
        <f t="shared" si="4"/>
        <v>46021</v>
      </c>
      <c r="J58" s="10">
        <f t="shared" si="5"/>
        <v>46024</v>
      </c>
    </row>
    <row r="59" spans="1:14" s="46" customFormat="1" ht="15" x14ac:dyDescent="0.2">
      <c r="A59" s="50" t="s">
        <v>92</v>
      </c>
      <c r="B59" s="49" t="s">
        <v>91</v>
      </c>
      <c r="C59" s="48">
        <v>45517</v>
      </c>
      <c r="D59" s="47"/>
      <c r="E59" s="10" t="s">
        <v>90</v>
      </c>
      <c r="F59" s="10">
        <f t="shared" si="2"/>
        <v>46018</v>
      </c>
      <c r="G59" s="10">
        <f t="shared" si="3"/>
        <v>46020</v>
      </c>
      <c r="H59" s="10">
        <v>46022</v>
      </c>
      <c r="I59" s="10">
        <f t="shared" si="4"/>
        <v>46028</v>
      </c>
      <c r="J59" s="10">
        <f t="shared" si="5"/>
        <v>46031</v>
      </c>
    </row>
    <row r="60" spans="1:14" s="4" customFormat="1" ht="15.75" x14ac:dyDescent="0.15">
      <c r="A60" s="123" t="s">
        <v>89</v>
      </c>
      <c r="B60" s="124"/>
      <c r="C60" s="124"/>
      <c r="D60" s="124"/>
      <c r="E60" s="124"/>
      <c r="F60" s="124"/>
      <c r="G60" s="124"/>
      <c r="H60" s="124"/>
      <c r="I60" s="125"/>
    </row>
    <row r="61" spans="1:14" s="4" customFormat="1" ht="15" x14ac:dyDescent="0.15">
      <c r="A61" s="126" t="s">
        <v>88</v>
      </c>
      <c r="B61" s="127"/>
      <c r="C61" s="127"/>
      <c r="D61" s="127"/>
      <c r="E61" s="127"/>
      <c r="F61" s="127"/>
      <c r="G61" s="127"/>
      <c r="H61" s="127"/>
      <c r="I61" s="128"/>
    </row>
    <row r="62" spans="1:14" s="4" customFormat="1" ht="15" x14ac:dyDescent="0.15">
      <c r="A62" s="38" t="s">
        <v>64</v>
      </c>
      <c r="B62" s="40" t="s">
        <v>63</v>
      </c>
      <c r="C62" s="39" t="s">
        <v>62</v>
      </c>
      <c r="D62" s="42" t="s">
        <v>61</v>
      </c>
      <c r="E62" s="41" t="s">
        <v>60</v>
      </c>
      <c r="F62" s="40" t="s">
        <v>59</v>
      </c>
      <c r="G62" s="40" t="s">
        <v>58</v>
      </c>
      <c r="H62" s="40" t="s">
        <v>87</v>
      </c>
      <c r="I62" s="40" t="s">
        <v>56</v>
      </c>
      <c r="J62" s="40" t="s">
        <v>86</v>
      </c>
      <c r="M62" s="8"/>
    </row>
    <row r="63" spans="1:14" ht="15" x14ac:dyDescent="0.15">
      <c r="A63" s="38" t="s">
        <v>55</v>
      </c>
      <c r="B63" s="40" t="s">
        <v>54</v>
      </c>
      <c r="C63" s="39" t="s">
        <v>53</v>
      </c>
      <c r="D63" s="38"/>
      <c r="E63" s="38" t="s">
        <v>52</v>
      </c>
      <c r="F63" s="38"/>
      <c r="G63" s="38"/>
      <c r="H63" s="38" t="s">
        <v>51</v>
      </c>
      <c r="I63" s="38" t="s">
        <v>85</v>
      </c>
      <c r="J63" s="38" t="s">
        <v>84</v>
      </c>
      <c r="K63" s="8"/>
      <c r="L63" s="8"/>
      <c r="M63" s="8"/>
    </row>
    <row r="64" spans="1:14" s="9" customFormat="1" ht="15" x14ac:dyDescent="0.15">
      <c r="A64" s="33" t="s">
        <v>71</v>
      </c>
      <c r="B64" s="32" t="s">
        <v>83</v>
      </c>
      <c r="C64" s="31" t="s">
        <v>82</v>
      </c>
      <c r="D64" s="30" t="s">
        <v>68</v>
      </c>
      <c r="E64" s="29" t="s">
        <v>67</v>
      </c>
      <c r="F64" s="28">
        <f>H64-4</f>
        <v>45986</v>
      </c>
      <c r="G64" s="28">
        <f>H64-1</f>
        <v>45989</v>
      </c>
      <c r="H64" s="28">
        <v>45990</v>
      </c>
      <c r="I64" s="28">
        <f>H64+15</f>
        <v>46005</v>
      </c>
      <c r="J64" s="28">
        <f>I64+2</f>
        <v>46007</v>
      </c>
      <c r="K64" s="8"/>
      <c r="L64" s="8"/>
      <c r="M64" s="8"/>
    </row>
    <row r="65" spans="1:14" s="9" customFormat="1" ht="15" x14ac:dyDescent="0.15">
      <c r="A65" s="37" t="s">
        <v>81</v>
      </c>
      <c r="B65" s="36" t="s">
        <v>80</v>
      </c>
      <c r="C65" s="31" t="s">
        <v>79</v>
      </c>
      <c r="D65" s="35"/>
      <c r="E65" s="29" t="s">
        <v>67</v>
      </c>
      <c r="F65" s="28">
        <f>H65-4</f>
        <v>45993</v>
      </c>
      <c r="G65" s="28">
        <f>H65-1</f>
        <v>45996</v>
      </c>
      <c r="H65" s="28">
        <v>45997</v>
      </c>
      <c r="I65" s="28">
        <f>H65+15</f>
        <v>46012</v>
      </c>
      <c r="J65" s="28">
        <f>I65+2</f>
        <v>46014</v>
      </c>
      <c r="K65" s="8"/>
      <c r="L65" s="8"/>
      <c r="M65" s="8"/>
    </row>
    <row r="66" spans="1:14" s="9" customFormat="1" ht="15" x14ac:dyDescent="0.15">
      <c r="A66" s="33" t="s">
        <v>78</v>
      </c>
      <c r="B66" s="32" t="s">
        <v>77</v>
      </c>
      <c r="C66" s="31" t="s">
        <v>76</v>
      </c>
      <c r="D66" s="30" t="s">
        <v>75</v>
      </c>
      <c r="E66" s="29" t="s">
        <v>67</v>
      </c>
      <c r="F66" s="28">
        <f>H66-4</f>
        <v>46000</v>
      </c>
      <c r="G66" s="28">
        <f>H66-1</f>
        <v>46003</v>
      </c>
      <c r="H66" s="28">
        <v>46004</v>
      </c>
      <c r="I66" s="28">
        <f>H66+15</f>
        <v>46019</v>
      </c>
      <c r="J66" s="28">
        <f>I66+2</f>
        <v>46021</v>
      </c>
      <c r="K66" s="8"/>
      <c r="L66" s="8"/>
      <c r="M66" s="8"/>
    </row>
    <row r="67" spans="1:14" ht="15" x14ac:dyDescent="0.15">
      <c r="A67" s="33" t="s">
        <v>74</v>
      </c>
      <c r="B67" s="32" t="s">
        <v>73</v>
      </c>
      <c r="C67" s="34" t="s">
        <v>72</v>
      </c>
      <c r="D67" s="30"/>
      <c r="E67" s="29" t="s">
        <v>67</v>
      </c>
      <c r="F67" s="28">
        <f>H67-4</f>
        <v>46007</v>
      </c>
      <c r="G67" s="28">
        <f>H67-1</f>
        <v>46010</v>
      </c>
      <c r="H67" s="28">
        <v>46011</v>
      </c>
      <c r="I67" s="28">
        <f>H67+15</f>
        <v>46026</v>
      </c>
      <c r="J67" s="28">
        <f>I67+2</f>
        <v>46028</v>
      </c>
      <c r="K67" s="8"/>
      <c r="L67" s="8"/>
      <c r="M67" s="8"/>
    </row>
    <row r="68" spans="1:14" ht="15" x14ac:dyDescent="0.15">
      <c r="A68" s="33" t="s">
        <v>71</v>
      </c>
      <c r="B68" s="32" t="s">
        <v>70</v>
      </c>
      <c r="C68" s="31" t="s">
        <v>69</v>
      </c>
      <c r="D68" s="30" t="s">
        <v>68</v>
      </c>
      <c r="E68" s="29" t="s">
        <v>67</v>
      </c>
      <c r="F68" s="28">
        <f>H68-4</f>
        <v>46014</v>
      </c>
      <c r="G68" s="28">
        <f>H68-1</f>
        <v>46017</v>
      </c>
      <c r="H68" s="28">
        <v>46018</v>
      </c>
      <c r="I68" s="28">
        <f>H68+15</f>
        <v>46033</v>
      </c>
      <c r="J68" s="28">
        <f>I68+2</f>
        <v>46035</v>
      </c>
      <c r="K68" s="8"/>
      <c r="L68" s="8"/>
      <c r="M68" s="8"/>
    </row>
    <row r="69" spans="1:14" ht="15.75" x14ac:dyDescent="0.15">
      <c r="A69" s="27" t="s">
        <v>66</v>
      </c>
      <c r="B69" s="27"/>
      <c r="C69" s="27"/>
      <c r="D69" s="27"/>
      <c r="E69" s="27"/>
      <c r="F69" s="27"/>
      <c r="G69" s="27"/>
      <c r="H69" s="27"/>
      <c r="I69" s="27"/>
      <c r="J69" s="8"/>
      <c r="K69" s="8"/>
      <c r="L69" s="8"/>
      <c r="M69" s="8"/>
    </row>
    <row r="70" spans="1:14" ht="15" x14ac:dyDescent="0.15">
      <c r="A70" s="122" t="s">
        <v>65</v>
      </c>
      <c r="B70" s="122"/>
      <c r="C70" s="122"/>
      <c r="D70" s="122"/>
      <c r="E70" s="122"/>
      <c r="F70" s="122"/>
      <c r="G70" s="122"/>
      <c r="H70" s="122"/>
      <c r="I70" s="122"/>
      <c r="J70" s="8"/>
      <c r="K70" s="8"/>
      <c r="L70" s="8"/>
      <c r="M70" s="8"/>
    </row>
    <row r="71" spans="1:14" ht="15" x14ac:dyDescent="0.15">
      <c r="A71" s="24" t="s">
        <v>64</v>
      </c>
      <c r="B71" s="25" t="s">
        <v>63</v>
      </c>
      <c r="C71" s="23" t="s">
        <v>62</v>
      </c>
      <c r="D71" s="26" t="s">
        <v>61</v>
      </c>
      <c r="E71" s="25" t="s">
        <v>60</v>
      </c>
      <c r="F71" s="21" t="s">
        <v>59</v>
      </c>
      <c r="G71" s="21" t="s">
        <v>58</v>
      </c>
      <c r="H71" s="21" t="s">
        <v>57</v>
      </c>
      <c r="I71" s="21" t="s">
        <v>56</v>
      </c>
      <c r="J71" s="21" t="s">
        <v>56</v>
      </c>
      <c r="K71" s="8"/>
      <c r="L71" s="8"/>
      <c r="M71" s="8"/>
    </row>
    <row r="72" spans="1:14" ht="15" x14ac:dyDescent="0.15">
      <c r="A72" s="24" t="s">
        <v>55</v>
      </c>
      <c r="B72" s="21" t="s">
        <v>54</v>
      </c>
      <c r="C72" s="23" t="s">
        <v>53</v>
      </c>
      <c r="D72" s="22"/>
      <c r="E72" s="21" t="s">
        <v>52</v>
      </c>
      <c r="F72" s="20"/>
      <c r="G72" s="20"/>
      <c r="H72" s="20" t="s">
        <v>51</v>
      </c>
      <c r="I72" s="20" t="s">
        <v>50</v>
      </c>
      <c r="J72" s="20" t="s">
        <v>49</v>
      </c>
      <c r="K72" s="8"/>
      <c r="L72" s="8"/>
      <c r="M72" s="8"/>
      <c r="N72" s="8"/>
    </row>
    <row r="73" spans="1:14" ht="15" x14ac:dyDescent="0.2">
      <c r="A73" s="14" t="s">
        <v>41</v>
      </c>
      <c r="B73" s="19" t="s">
        <v>48</v>
      </c>
      <c r="C73" s="12" t="s">
        <v>47</v>
      </c>
      <c r="D73" s="11"/>
      <c r="E73" s="11" t="s">
        <v>35</v>
      </c>
      <c r="F73" s="10">
        <f>SUM(H73-4)</f>
        <v>45994</v>
      </c>
      <c r="G73" s="10">
        <f>H73-2</f>
        <v>45996</v>
      </c>
      <c r="H73" s="10">
        <v>45998</v>
      </c>
      <c r="I73" s="10">
        <f>H73+6</f>
        <v>46004</v>
      </c>
      <c r="J73" s="10">
        <f>I73+2</f>
        <v>46006</v>
      </c>
      <c r="K73" s="8"/>
      <c r="L73" s="18"/>
      <c r="M73" s="8"/>
      <c r="N73" s="8"/>
    </row>
    <row r="74" spans="1:14" ht="15" x14ac:dyDescent="0.2">
      <c r="A74" s="17" t="s">
        <v>38</v>
      </c>
      <c r="B74" s="13" t="s">
        <v>46</v>
      </c>
      <c r="C74" s="12" t="s">
        <v>45</v>
      </c>
      <c r="D74" s="11"/>
      <c r="E74" s="10" t="s">
        <v>35</v>
      </c>
      <c r="F74" s="10">
        <f>SUM(H74-4)</f>
        <v>46001</v>
      </c>
      <c r="G74" s="10">
        <f>H74-2</f>
        <v>46003</v>
      </c>
      <c r="H74" s="10">
        <v>46005</v>
      </c>
      <c r="I74" s="10">
        <f>H74+6</f>
        <v>46011</v>
      </c>
      <c r="J74" s="10">
        <f>I74+2</f>
        <v>46013</v>
      </c>
      <c r="K74" s="8"/>
      <c r="L74" s="8"/>
      <c r="M74" s="8"/>
      <c r="N74" s="8"/>
    </row>
    <row r="75" spans="1:14" ht="15" x14ac:dyDescent="0.2">
      <c r="A75" s="14" t="s">
        <v>44</v>
      </c>
      <c r="B75" s="16" t="s">
        <v>43</v>
      </c>
      <c r="C75" s="15" t="s">
        <v>42</v>
      </c>
      <c r="D75" s="11"/>
      <c r="E75" s="10" t="s">
        <v>35</v>
      </c>
      <c r="F75" s="10">
        <f>SUM(H75-4)</f>
        <v>46008</v>
      </c>
      <c r="G75" s="10">
        <f>H75-2</f>
        <v>46010</v>
      </c>
      <c r="H75" s="10">
        <v>46012</v>
      </c>
      <c r="I75" s="10">
        <f>H75+6</f>
        <v>46018</v>
      </c>
      <c r="J75" s="10">
        <f>I75+2</f>
        <v>46020</v>
      </c>
    </row>
    <row r="76" spans="1:14" ht="15" x14ac:dyDescent="0.2">
      <c r="A76" s="14" t="s">
        <v>41</v>
      </c>
      <c r="B76" s="13" t="s">
        <v>40</v>
      </c>
      <c r="C76" s="12" t="s">
        <v>39</v>
      </c>
      <c r="D76" s="11"/>
      <c r="E76" s="10" t="s">
        <v>35</v>
      </c>
      <c r="F76" s="10">
        <f>SUM(H76-4)</f>
        <v>46015</v>
      </c>
      <c r="G76" s="10">
        <f>H76-2</f>
        <v>46017</v>
      </c>
      <c r="H76" s="10">
        <v>46019</v>
      </c>
      <c r="I76" s="10">
        <f>H76+6</f>
        <v>46025</v>
      </c>
      <c r="J76" s="10">
        <f>I76+2</f>
        <v>46027</v>
      </c>
      <c r="K76" s="8"/>
      <c r="L76" s="8"/>
      <c r="M76" s="8"/>
      <c r="N76" s="8"/>
    </row>
    <row r="77" spans="1:14" s="9" customFormat="1" ht="15" x14ac:dyDescent="0.2">
      <c r="A77" s="14" t="s">
        <v>38</v>
      </c>
      <c r="B77" s="13" t="s">
        <v>37</v>
      </c>
      <c r="C77" s="12" t="s">
        <v>36</v>
      </c>
      <c r="D77" s="11"/>
      <c r="E77" s="10" t="s">
        <v>35</v>
      </c>
      <c r="F77" s="10">
        <f>SUM(H77-4)</f>
        <v>46022</v>
      </c>
      <c r="G77" s="10">
        <f>H77-2</f>
        <v>46024</v>
      </c>
      <c r="H77" s="10">
        <v>46026</v>
      </c>
      <c r="I77" s="10">
        <f>H77+6</f>
        <v>46032</v>
      </c>
      <c r="J77" s="10">
        <f>I77+2</f>
        <v>46034</v>
      </c>
      <c r="K77" s="8"/>
      <c r="L77" s="8"/>
      <c r="M77" s="8"/>
      <c r="N77" s="8"/>
    </row>
    <row r="78" spans="1:14" x14ac:dyDescent="0.15">
      <c r="L78" s="8"/>
      <c r="M78" s="8"/>
    </row>
    <row r="79" spans="1:14" x14ac:dyDescent="0.15">
      <c r="K79" s="4"/>
    </row>
    <row r="80" spans="1:14" ht="15" x14ac:dyDescent="0.15">
      <c r="A80" s="1" t="s">
        <v>34</v>
      </c>
      <c r="D80" s="1"/>
      <c r="F80" s="5"/>
      <c r="G80" s="5"/>
      <c r="H80" s="5"/>
      <c r="I80" s="5"/>
      <c r="J80" s="5"/>
      <c r="K80" s="4"/>
      <c r="L80" s="4"/>
      <c r="M80" s="4"/>
    </row>
    <row r="81" spans="1:13" ht="15" x14ac:dyDescent="0.15">
      <c r="A81" s="7" t="s">
        <v>33</v>
      </c>
      <c r="C81" s="6"/>
      <c r="D81" s="1"/>
      <c r="F81" s="5"/>
      <c r="G81" s="5"/>
      <c r="H81" s="5"/>
      <c r="I81" s="5"/>
      <c r="J81" s="5"/>
      <c r="K81" s="4"/>
      <c r="L81" s="4"/>
      <c r="M81" s="4"/>
    </row>
    <row r="82" spans="1:13" ht="15" x14ac:dyDescent="0.15">
      <c r="A82" s="7"/>
      <c r="C82" s="6"/>
      <c r="D82" s="1"/>
      <c r="F82" s="5"/>
      <c r="G82" s="5"/>
      <c r="H82" s="5"/>
      <c r="I82" s="5"/>
      <c r="J82" s="5"/>
      <c r="L82" s="4"/>
      <c r="M82" s="4"/>
    </row>
    <row r="83" spans="1:13" ht="15" x14ac:dyDescent="0.15">
      <c r="A83" s="3" t="s">
        <v>32</v>
      </c>
      <c r="B83" s="3"/>
      <c r="C83" s="3"/>
      <c r="D83" s="3"/>
      <c r="E83" s="3"/>
      <c r="F83" s="3"/>
      <c r="G83" s="3"/>
    </row>
    <row r="84" spans="1:13" ht="15" x14ac:dyDescent="0.15">
      <c r="A84" s="3" t="s">
        <v>31</v>
      </c>
      <c r="B84" s="3" t="s">
        <v>30</v>
      </c>
      <c r="C84" s="3"/>
      <c r="D84" s="3"/>
      <c r="E84" s="3"/>
      <c r="F84" s="3"/>
      <c r="G84" s="3"/>
    </row>
    <row r="85" spans="1:13" ht="15" x14ac:dyDescent="0.15">
      <c r="A85" s="3"/>
      <c r="B85" s="3"/>
      <c r="C85" s="3" t="s">
        <v>29</v>
      </c>
      <c r="D85" s="3"/>
      <c r="E85" s="3"/>
      <c r="F85" s="3"/>
    </row>
    <row r="86" spans="1:13" ht="15" x14ac:dyDescent="0.15">
      <c r="A86" s="3"/>
      <c r="B86" s="3"/>
      <c r="C86" s="3" t="s">
        <v>28</v>
      </c>
      <c r="D86" s="3"/>
      <c r="E86" s="3"/>
      <c r="F86" s="3"/>
    </row>
    <row r="87" spans="1:13" ht="15" x14ac:dyDescent="0.15">
      <c r="A87" s="3"/>
      <c r="B87" s="3"/>
      <c r="C87" s="3" t="s">
        <v>27</v>
      </c>
      <c r="D87" s="3"/>
      <c r="E87" s="3"/>
      <c r="F87" s="3"/>
    </row>
    <row r="88" spans="1:13" ht="15" x14ac:dyDescent="0.15">
      <c r="A88" s="3"/>
      <c r="B88" s="3"/>
      <c r="C88" s="3" t="s">
        <v>26</v>
      </c>
      <c r="D88" s="3" t="s">
        <v>25</v>
      </c>
      <c r="E88" s="3"/>
      <c r="F88" s="3"/>
    </row>
    <row r="89" spans="1:13" ht="15" x14ac:dyDescent="0.15">
      <c r="A89" s="3"/>
      <c r="B89" s="3"/>
      <c r="C89" s="3" t="s">
        <v>24</v>
      </c>
      <c r="D89" s="3"/>
      <c r="E89" s="3"/>
      <c r="F89" s="3"/>
    </row>
    <row r="90" spans="1:13" ht="15" x14ac:dyDescent="0.15">
      <c r="A90" s="3"/>
      <c r="B90" s="3" t="s">
        <v>23</v>
      </c>
      <c r="C90" s="3"/>
      <c r="D90" s="3"/>
      <c r="E90" s="3"/>
      <c r="F90" s="3"/>
      <c r="G90" s="3"/>
    </row>
    <row r="91" spans="1:13" ht="15" x14ac:dyDescent="0.15">
      <c r="A91" s="3"/>
      <c r="B91" s="3"/>
      <c r="C91" s="3" t="s">
        <v>22</v>
      </c>
      <c r="D91" s="3"/>
      <c r="E91" s="3"/>
      <c r="F91" s="3"/>
    </row>
    <row r="92" spans="1:13" ht="15" x14ac:dyDescent="0.15">
      <c r="A92" s="3"/>
      <c r="B92" s="3"/>
      <c r="C92" s="3" t="s">
        <v>21</v>
      </c>
      <c r="D92" s="3"/>
      <c r="E92" s="3"/>
      <c r="F92" s="3"/>
    </row>
    <row r="93" spans="1:13" ht="15" x14ac:dyDescent="0.15">
      <c r="A93" s="3"/>
      <c r="B93" s="3"/>
      <c r="C93" s="3" t="s">
        <v>20</v>
      </c>
      <c r="D93" s="3"/>
      <c r="E93" s="3"/>
      <c r="F93" s="3"/>
    </row>
    <row r="94" spans="1:13" ht="15" x14ac:dyDescent="0.15">
      <c r="A94" s="3"/>
      <c r="B94" s="3"/>
      <c r="C94" s="3" t="s">
        <v>19</v>
      </c>
      <c r="D94" s="3" t="s">
        <v>18</v>
      </c>
      <c r="E94" s="3"/>
      <c r="F94" s="3"/>
    </row>
    <row r="95" spans="1:13" ht="15" x14ac:dyDescent="0.15">
      <c r="A95" s="3"/>
      <c r="B95" s="3"/>
      <c r="C95" s="3" t="s">
        <v>17</v>
      </c>
      <c r="D95" s="3"/>
      <c r="E95" s="3"/>
      <c r="F95" s="3"/>
    </row>
    <row r="96" spans="1:13" ht="15" x14ac:dyDescent="0.15">
      <c r="A96" s="3" t="s">
        <v>16</v>
      </c>
      <c r="B96" s="3" t="s">
        <v>15</v>
      </c>
      <c r="C96" s="3"/>
      <c r="D96" s="3"/>
      <c r="E96" s="3"/>
      <c r="F96" s="3"/>
      <c r="G96" s="3"/>
      <c r="H96" s="3"/>
      <c r="I96" s="3"/>
    </row>
    <row r="97" spans="1:9" ht="15" x14ac:dyDescent="0.15">
      <c r="A97" s="3" t="s">
        <v>14</v>
      </c>
      <c r="B97" s="3" t="s">
        <v>13</v>
      </c>
      <c r="C97" s="3"/>
      <c r="D97" s="3"/>
      <c r="E97" s="3"/>
      <c r="F97" s="3"/>
      <c r="G97" s="3"/>
      <c r="H97" s="3"/>
      <c r="I97" s="3"/>
    </row>
    <row r="98" spans="1:9" ht="15" x14ac:dyDescent="0.15">
      <c r="A98" s="3" t="s">
        <v>12</v>
      </c>
      <c r="B98" s="3" t="s">
        <v>11</v>
      </c>
      <c r="C98" s="3"/>
      <c r="D98" s="3"/>
      <c r="E98" s="3"/>
      <c r="F98" s="3"/>
      <c r="G98" s="3"/>
      <c r="H98" s="3"/>
      <c r="I98" s="3"/>
    </row>
    <row r="99" spans="1:9" ht="15" x14ac:dyDescent="0.15">
      <c r="A99" s="3" t="s">
        <v>10</v>
      </c>
      <c r="B99" s="3" t="s">
        <v>9</v>
      </c>
      <c r="C99" s="3"/>
      <c r="D99" s="3"/>
      <c r="E99" s="3"/>
      <c r="F99" s="3"/>
      <c r="G99" s="3"/>
    </row>
    <row r="100" spans="1:9" ht="15" x14ac:dyDescent="0.15">
      <c r="A100" s="3" t="s">
        <v>8</v>
      </c>
      <c r="B100" s="3" t="s">
        <v>7</v>
      </c>
      <c r="C100" s="3"/>
      <c r="D100" s="3"/>
      <c r="E100" s="3"/>
      <c r="F100" s="3"/>
      <c r="G100" s="3"/>
    </row>
    <row r="101" spans="1:9" ht="15" x14ac:dyDescent="0.15">
      <c r="A101" s="2" t="s">
        <v>6</v>
      </c>
      <c r="B101" s="1" t="s">
        <v>5</v>
      </c>
      <c r="D101" s="3"/>
      <c r="F101" s="3"/>
    </row>
    <row r="102" spans="1:9" x14ac:dyDescent="0.15">
      <c r="C102" s="1" t="s">
        <v>4</v>
      </c>
    </row>
    <row r="103" spans="1:9" x14ac:dyDescent="0.15">
      <c r="A103" s="2" t="s">
        <v>3</v>
      </c>
      <c r="B103" s="1" t="s">
        <v>2</v>
      </c>
      <c r="C103" s="1" t="s">
        <v>1</v>
      </c>
      <c r="D103" s="2" t="s">
        <v>0</v>
      </c>
    </row>
  </sheetData>
  <mergeCells count="17">
    <mergeCell ref="A36:I36"/>
    <mergeCell ref="C1:I3"/>
    <mergeCell ref="C4:I4"/>
    <mergeCell ref="C5:I5"/>
    <mergeCell ref="C6:I6"/>
    <mergeCell ref="A8:I8"/>
    <mergeCell ref="A9:I9"/>
    <mergeCell ref="A17:I17"/>
    <mergeCell ref="A18:I18"/>
    <mergeCell ref="A26:I26"/>
    <mergeCell ref="A27:I27"/>
    <mergeCell ref="A35:I35"/>
    <mergeCell ref="A43:I43"/>
    <mergeCell ref="A51:I51"/>
    <mergeCell ref="A60:I60"/>
    <mergeCell ref="A61:I61"/>
    <mergeCell ref="A70:I70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2025-12-09T02:59:36Z</dcterms:created>
  <dcterms:modified xsi:type="dcterms:W3CDTF">2025-12-09T05:40:56Z</dcterms:modified>
</cp:coreProperties>
</file>