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3040" windowHeight="9180"/>
  </bookViews>
  <sheets>
    <sheet name="Sheet1" sheetId="1" r:id="rId1"/>
    <sheet name="Sheet2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G37" i="1"/>
  <c r="F37" i="1"/>
  <c r="I56" i="1" l="1"/>
  <c r="J56" i="1" s="1"/>
  <c r="G56" i="1"/>
  <c r="F56" i="1"/>
  <c r="I77" i="1"/>
  <c r="J77" i="1" s="1"/>
  <c r="G77" i="1"/>
  <c r="F77" i="1"/>
  <c r="I76" i="1"/>
  <c r="J76" i="1" s="1"/>
  <c r="G76" i="1"/>
  <c r="F76" i="1"/>
  <c r="I87" i="1"/>
  <c r="J87" i="1" s="1"/>
  <c r="G87" i="1"/>
  <c r="F87" i="1"/>
  <c r="I86" i="1"/>
  <c r="J86" i="1" s="1"/>
  <c r="G86" i="1"/>
  <c r="F86" i="1"/>
  <c r="I85" i="1"/>
  <c r="J85" i="1" s="1"/>
  <c r="G85" i="1"/>
  <c r="F85" i="1"/>
  <c r="I84" i="1"/>
  <c r="J84" i="1" s="1"/>
  <c r="G84" i="1"/>
  <c r="F84" i="1"/>
  <c r="I83" i="1"/>
  <c r="J83" i="1" s="1"/>
  <c r="G83" i="1"/>
  <c r="F83" i="1"/>
  <c r="I82" i="1"/>
  <c r="J82" i="1" s="1"/>
  <c r="G82" i="1"/>
  <c r="F82" i="1"/>
  <c r="I75" i="1"/>
  <c r="J75" i="1"/>
  <c r="G75" i="1"/>
  <c r="F75" i="1"/>
  <c r="I74" i="1"/>
  <c r="J74" i="1" s="1"/>
  <c r="G74" i="1"/>
  <c r="F74" i="1"/>
  <c r="I73" i="1"/>
  <c r="J73" i="1" s="1"/>
  <c r="G73" i="1"/>
  <c r="F73" i="1"/>
  <c r="I72" i="1"/>
  <c r="J72" i="1" s="1"/>
  <c r="G72" i="1"/>
  <c r="F72" i="1"/>
  <c r="I67" i="1"/>
  <c r="J67" i="1" s="1"/>
  <c r="G67" i="1"/>
  <c r="F67" i="1"/>
  <c r="I66" i="1"/>
  <c r="J66" i="1" s="1"/>
  <c r="G66" i="1"/>
  <c r="F66" i="1"/>
  <c r="I65" i="1"/>
  <c r="J65" i="1" s="1"/>
  <c r="G65" i="1"/>
  <c r="F65" i="1"/>
  <c r="I63" i="1"/>
  <c r="J63" i="1" s="1"/>
  <c r="G63" i="1"/>
  <c r="F63" i="1"/>
  <c r="I62" i="1"/>
  <c r="J62" i="1" s="1"/>
  <c r="G62" i="1"/>
  <c r="F62" i="1"/>
  <c r="I61" i="1"/>
  <c r="J61" i="1" s="1"/>
  <c r="G61" i="1"/>
  <c r="F61" i="1"/>
  <c r="I55" i="1"/>
  <c r="J55" i="1" s="1"/>
  <c r="G55" i="1"/>
  <c r="F55" i="1"/>
  <c r="J54" i="1"/>
  <c r="G54" i="1"/>
  <c r="F54" i="1"/>
  <c r="I52" i="1"/>
  <c r="J52" i="1" s="1"/>
  <c r="G52" i="1"/>
  <c r="F52" i="1"/>
  <c r="I51" i="1"/>
  <c r="J51" i="1" s="1"/>
  <c r="G51" i="1"/>
  <c r="F51" i="1"/>
  <c r="I46" i="1"/>
  <c r="G46" i="1"/>
  <c r="F46" i="1"/>
  <c r="I43" i="1"/>
  <c r="G43" i="1"/>
  <c r="F43" i="1"/>
  <c r="I42" i="1"/>
  <c r="G42" i="1"/>
  <c r="F42" i="1"/>
  <c r="I36" i="1"/>
  <c r="G36" i="1"/>
  <c r="F36" i="1"/>
  <c r="I35" i="1"/>
  <c r="G35" i="1"/>
  <c r="F35" i="1"/>
  <c r="I34" i="1"/>
  <c r="G34" i="1"/>
  <c r="F34" i="1"/>
  <c r="I33" i="1"/>
  <c r="G33" i="1"/>
  <c r="F33" i="1"/>
  <c r="I32" i="1"/>
  <c r="G32" i="1"/>
  <c r="F32" i="1"/>
  <c r="J27" i="1"/>
  <c r="K27" i="1" s="1"/>
  <c r="I27" i="1"/>
  <c r="G27" i="1"/>
  <c r="F27" i="1"/>
  <c r="I26" i="1"/>
  <c r="J26" i="1" s="1"/>
  <c r="K26" i="1" s="1"/>
  <c r="G26" i="1"/>
  <c r="F26" i="1"/>
  <c r="J25" i="1"/>
  <c r="K25" i="1" s="1"/>
  <c r="I25" i="1"/>
  <c r="G25" i="1"/>
  <c r="F25" i="1"/>
  <c r="I24" i="1"/>
  <c r="J24" i="1" s="1"/>
  <c r="K24" i="1" s="1"/>
  <c r="G24" i="1"/>
  <c r="F24" i="1"/>
  <c r="J22" i="1"/>
  <c r="K22" i="1" s="1"/>
  <c r="I22" i="1"/>
  <c r="G22" i="1"/>
  <c r="F22" i="1"/>
  <c r="I17" i="1"/>
  <c r="J17" i="1" s="1"/>
  <c r="G17" i="1"/>
  <c r="F17" i="1"/>
  <c r="I16" i="1"/>
  <c r="J16" i="1" s="1"/>
  <c r="G16" i="1"/>
  <c r="F16" i="1"/>
  <c r="I15" i="1"/>
  <c r="J15" i="1" s="1"/>
  <c r="G15" i="1"/>
  <c r="F15" i="1"/>
  <c r="I14" i="1"/>
  <c r="J14" i="1" s="1"/>
  <c r="G14" i="1"/>
  <c r="F14" i="1"/>
  <c r="I13" i="1"/>
  <c r="J13" i="1" s="1"/>
  <c r="G13" i="1"/>
  <c r="F13" i="1"/>
  <c r="I12" i="1"/>
  <c r="J12" i="1" s="1"/>
  <c r="G12" i="1"/>
  <c r="F12" i="1"/>
</calcChain>
</file>

<file path=xl/sharedStrings.xml><?xml version="1.0" encoding="utf-8"?>
<sst xmlns="http://schemas.openxmlformats.org/spreadsheetml/2006/main" count="381" uniqueCount="216">
  <si>
    <t>亚海航运上海口岸船期表2025-10</t>
  </si>
  <si>
    <t>服  务</t>
  </si>
  <si>
    <t>诚  信</t>
  </si>
  <si>
    <t>平  衡</t>
  </si>
  <si>
    <t>ASEAN SEAS LINE CO.,LIMITED</t>
  </si>
  <si>
    <t>尊  重</t>
  </si>
  <si>
    <t>上海市虹口区四川北路1350号利通广场1004室</t>
  </si>
  <si>
    <t>ADD:ROOM 1004,SHANGHAI LITONG PLAZA,NO.1350 NORTH SICHUAN ROAD,SHANGHAI,CHINA, ZIP CODE:200080</t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</si>
  <si>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</si>
  <si>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</si>
  <si>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</t>
  </si>
  <si>
    <t>航次</t>
  </si>
  <si>
    <t xml:space="preserve">船名航次缩写       </t>
  </si>
  <si>
    <t>中文船名</t>
  </si>
  <si>
    <t>航线代码</t>
  </si>
  <si>
    <t>进箱日</t>
  </si>
  <si>
    <t>截港日</t>
  </si>
  <si>
    <t>离港 ETD</t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</si>
  <si>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</si>
  <si>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t>VESSEL</t>
  </si>
  <si>
    <t>VOY</t>
  </si>
  <si>
    <t>（在线订舱）</t>
  </si>
  <si>
    <t>LINES</t>
  </si>
  <si>
    <t>SHANGHAI</t>
  </si>
  <si>
    <t>HAIPHONG</t>
  </si>
  <si>
    <t>DA NANG</t>
  </si>
  <si>
    <t>CA NAGOYA</t>
  </si>
  <si>
    <t>V.2538W</t>
  </si>
  <si>
    <t>84538</t>
  </si>
  <si>
    <t>HHX1</t>
  </si>
  <si>
    <t>CA KOBE</t>
  </si>
  <si>
    <t>V.2523W</t>
  </si>
  <si>
    <t>89523</t>
  </si>
  <si>
    <t>CA OSAKA</t>
  </si>
  <si>
    <t>V.2524W</t>
  </si>
  <si>
    <t>66524</t>
  </si>
  <si>
    <t>V.2540W</t>
  </si>
  <si>
    <t>84540</t>
  </si>
  <si>
    <t>V.2525W</t>
  </si>
  <si>
    <t>89525</t>
  </si>
  <si>
    <t>V.2526W</t>
  </si>
  <si>
    <t>66526</t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</si>
  <si>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</si>
  <si>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</si>
  <si>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船名航次缩写</t>
  </si>
  <si>
    <t>到港 ETA</t>
  </si>
  <si>
    <t>HONGKONG</t>
  </si>
  <si>
    <t>CA GUANGZHOU</t>
  </si>
  <si>
    <t>V.2517W</t>
  </si>
  <si>
    <t>83517</t>
  </si>
  <si>
    <t>亚海广州</t>
  </si>
  <si>
    <t>HHX2</t>
  </si>
  <si>
    <t>SLIDE ONE WEEK</t>
  </si>
  <si>
    <t>CA MANILA</t>
  </si>
  <si>
    <t>V.2519W</t>
  </si>
  <si>
    <t>90519</t>
  </si>
  <si>
    <t>亚海马尼拉</t>
  </si>
  <si>
    <t>V.2518W</t>
  </si>
  <si>
    <t>83518</t>
  </si>
  <si>
    <t>V.2520W</t>
  </si>
  <si>
    <t>90520</t>
  </si>
  <si>
    <t>83519</t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</si>
  <si>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</si>
  <si>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</si>
  <si>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</si>
  <si>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t>MANILA(N)</t>
  </si>
  <si>
    <t>OPHELIA</t>
  </si>
  <si>
    <t>V.59S</t>
  </si>
  <si>
    <t>O359S</t>
  </si>
  <si>
    <t>NPX</t>
  </si>
  <si>
    <t>CA SHANGHAI</t>
  </si>
  <si>
    <t>V.2518S</t>
  </si>
  <si>
    <t>V.60S</t>
  </si>
  <si>
    <t>O360S</t>
  </si>
  <si>
    <t>V.61S</t>
  </si>
  <si>
    <t>O361S</t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</si>
  <si>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</si>
  <si>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</si>
  <si>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t>MANILA(S)</t>
  </si>
  <si>
    <t>K-PACIFIC</t>
  </si>
  <si>
    <t>V.2524S</t>
  </si>
  <si>
    <t>0T524</t>
  </si>
  <si>
    <t>NPX2</t>
  </si>
  <si>
    <t>HE YUAN 1</t>
  </si>
  <si>
    <t>V.2525S</t>
  </si>
  <si>
    <t>U4525</t>
  </si>
  <si>
    <t>BLANK SAILING</t>
  </si>
  <si>
    <t>HONG YONG LAN TIAN</t>
  </si>
  <si>
    <t>V.2542S</t>
  </si>
  <si>
    <t>X0542</t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</si>
  <si>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</si>
  <si>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</si>
  <si>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</si>
  <si>
    <t>BANGKOK</t>
  </si>
  <si>
    <t>LAEM CHABANG</t>
  </si>
  <si>
    <t>CNC PLUTO</t>
  </si>
  <si>
    <t>V.0XSO3S</t>
  </si>
  <si>
    <t>9PO3S</t>
  </si>
  <si>
    <t>CSE</t>
  </si>
  <si>
    <t>SEA OF LUCK</t>
  </si>
  <si>
    <t>V.0XSO5S</t>
  </si>
  <si>
    <t>E1O5S</t>
  </si>
  <si>
    <t>CNC SAPPHIRE</t>
  </si>
  <si>
    <t>V.0XSO7S</t>
  </si>
  <si>
    <t>KUO LONG</t>
  </si>
  <si>
    <t>V.0XSO9S</t>
  </si>
  <si>
    <t>3KO9S</t>
  </si>
  <si>
    <t>CNC MARS</t>
  </si>
  <si>
    <t>V.0XSOBS</t>
  </si>
  <si>
    <t>R7OBS</t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</si>
  <si>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</si>
  <si>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CAT LAI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</si>
  <si>
    <t>HO CHI MINH</t>
  </si>
  <si>
    <t>POS BANGKOK</t>
  </si>
  <si>
    <t>V.1074S</t>
  </si>
  <si>
    <t>泛奥升曼谷</t>
  </si>
  <si>
    <t>CVT2</t>
  </si>
  <si>
    <t>ASL HONG KONG</t>
  </si>
  <si>
    <t>V.2537S</t>
  </si>
  <si>
    <t>6L537</t>
  </si>
  <si>
    <t>REN JIAN 6</t>
  </si>
  <si>
    <t>V.2513S</t>
  </si>
  <si>
    <t>3D513</t>
  </si>
  <si>
    <t>V.1075S</t>
  </si>
  <si>
    <t>V.2538S</t>
  </si>
  <si>
    <t>6L538</t>
  </si>
  <si>
    <t>V.2514S</t>
  </si>
  <si>
    <t>3D514</t>
  </si>
  <si>
    <r>
      <rPr>
        <sz val="12"/>
        <color indexed="8"/>
        <rFont val="等线"/>
        <family val="3"/>
        <charset val="134"/>
      </rP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</si>
  <si>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</si>
  <si>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t>JAKARTA</t>
  </si>
  <si>
    <t>SURABAYA</t>
  </si>
  <si>
    <t xml:space="preserve">              ZHONG GU JI NAN </t>
  </si>
  <si>
    <t xml:space="preserve">             V.1QAK8S</t>
  </si>
  <si>
    <t xml:space="preserve">         CYK8S</t>
  </si>
  <si>
    <t>CHINA-1</t>
  </si>
  <si>
    <t>XIN YAN TIAN</t>
  </si>
  <si>
    <t>V.109S</t>
  </si>
  <si>
    <t>73109</t>
  </si>
  <si>
    <t>新盐田</t>
  </si>
  <si>
    <t>ZHONG GU FU ZHOU</t>
  </si>
  <si>
    <t>V.1QAKCS</t>
  </si>
  <si>
    <t>L7KCS</t>
  </si>
  <si>
    <t>XIN YAN TAI</t>
  </si>
  <si>
    <t>V.263S</t>
  </si>
  <si>
    <t>39263</t>
  </si>
  <si>
    <t>新烟台</t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</si>
  <si>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</t>
    </r>
    <r>
      <rPr>
        <b/>
        <sz val="12"/>
        <color theme="1"/>
        <rFont val="等线"/>
        <family val="3"/>
        <charset val="134"/>
      </rPr>
      <t>船代：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等线"/>
        <family val="3"/>
        <charset val="134"/>
      </rPr>
      <t>中联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</si>
  <si>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</si>
  <si>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</si>
  <si>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LITTLE WARRIOR</t>
  </si>
  <si>
    <t>V.026S</t>
  </si>
  <si>
    <t>86026</t>
  </si>
  <si>
    <t>RBC1</t>
  </si>
  <si>
    <t>KHUNA BHUM</t>
  </si>
  <si>
    <t>V.069S</t>
  </si>
  <si>
    <t>4K069</t>
  </si>
  <si>
    <t>CUL YANGPU</t>
  </si>
  <si>
    <t>V.2540S</t>
  </si>
  <si>
    <t>1U540</t>
  </si>
  <si>
    <t>V.027S</t>
  </si>
  <si>
    <t>86027</t>
  </si>
  <si>
    <t>V.070S</t>
  </si>
  <si>
    <t>V.2543S</t>
  </si>
  <si>
    <t>1U543</t>
  </si>
  <si>
    <t>外代现场放箱: 王祎斌 座机：80331557 上海市虹口区吴淞路531号6楼</t>
  </si>
  <si>
    <t>中联现场放箱: 黄灵洁 座机: +86-21-5020-0720 手机: 138-1775-3240 上海市浦东新区高桥镇港建路248号联检大楼辅楼401室</t>
  </si>
  <si>
    <t>Customer service and documentation:</t>
  </si>
  <si>
    <t xml:space="preserve">Shanghai office: </t>
  </si>
  <si>
    <t>Customer service &amp; documentation :</t>
  </si>
  <si>
    <t>Pavel Yu Tel (021) 6587 5259 /Fax:65878611 Email:Pavel.Yu@logistics-asl.com</t>
  </si>
  <si>
    <t>Zero Lian  Tel: (021)-65878615 /Fax: 65878611   Email:  zero.lian@logistics-asl.com</t>
  </si>
  <si>
    <t>SHIJIA SUN TEL: (021) 65878607/Fax:65878611 Email: shijia.sun@logistics-asl.com</t>
  </si>
  <si>
    <t>KAKA KUAI  TEL:</t>
  </si>
  <si>
    <t>(021)65873951/Fax:65878611 Email: kaka.kuai@logistics-asl.com</t>
  </si>
  <si>
    <t>Group email: aslshbkg@logistics-asl.com</t>
  </si>
  <si>
    <t>Sales and marketing:</t>
  </si>
  <si>
    <t>Jason Jiang-Tel :(021)65878613/Fax:65878611 Email: jason.jiang@logistics-asl.com</t>
  </si>
  <si>
    <t>Kevin.Lv-Tel:86-21-65878605  Email: qy.lv@logistics-asl.com</t>
  </si>
  <si>
    <t>Anfernee.Zhao-Tel:(021)65876461 /Fax:65878611 Email: anfernee@logistics-asl.com</t>
  </si>
  <si>
    <t xml:space="preserve">Jenny.jiang   TEL: </t>
  </si>
  <si>
    <t>86-21-65877031/Fax: 65878611 Email: jenny.jiang@logistics-asl.com</t>
  </si>
  <si>
    <t>Group email: aslshline@logistics-asl.com</t>
  </si>
  <si>
    <t xml:space="preserve">Hongkong agent: </t>
  </si>
  <si>
    <t>Customer service &amp; documentation: Ms.Pinky - Tel:00852-2853 8362  Fax :2815 3910 / Email:asl@benline.com.hk</t>
  </si>
  <si>
    <t xml:space="preserve">Haiphong agent: </t>
  </si>
  <si>
    <t>Customer service &amp; documentation: Ms La Quynh Diep -Tel: +84-313-250106  /Email:  hph.import@benline.com.vn</t>
  </si>
  <si>
    <t xml:space="preserve">Jakarta agent : </t>
  </si>
  <si>
    <t>Customer service-Import : Ms Dewi Sulastri    Email: dewi@kcargoagencies.com  Mobile phone: +628176617436</t>
  </si>
  <si>
    <t xml:space="preserve">Surabaya agent: </t>
  </si>
  <si>
    <t>Customer service-Export : Mrs Dinar   Email: sby-aslcsd@simbalogistics.co.id   tel phone: +62818501923</t>
  </si>
  <si>
    <t xml:space="preserve">Manila agent: </t>
  </si>
  <si>
    <t>Customer service  : Marihorie B .Bergorio   Email: Marj.bergorio@sinocargoworks.net  +62818501923</t>
  </si>
  <si>
    <t>Thailand agent:</t>
  </si>
  <si>
    <t>Customer service: Kanlayanee Siripoonpakdee  Email:kanlayanee@fujitrans.co.th   +66 2632 7711 ext 133</t>
  </si>
  <si>
    <t>Sirikanda   Email: sirikanda@fujitrans.co.th +66 2632 7711 ext 136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</si>
  <si>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</si>
  <si>
    <t xml:space="preserve">Customer service: </t>
  </si>
  <si>
    <t>Nguyen Tran Mai Anh</t>
  </si>
  <si>
    <t>Email:maianh.nguyen@benline.com  +84-28-38256148</t>
  </si>
  <si>
    <t>VIMC DIAMOND</t>
  </si>
  <si>
    <t>V.2304S</t>
  </si>
  <si>
    <t>VD304</t>
  </si>
  <si>
    <t>亚海迪亚</t>
  </si>
  <si>
    <t xml:space="preserve">             V.1QAKGS</t>
    <phoneticPr fontId="34" type="noConversion"/>
  </si>
  <si>
    <t xml:space="preserve">         CYKGS</t>
    <phoneticPr fontId="34" type="noConversion"/>
  </si>
  <si>
    <t xml:space="preserve">             ZHONG GU JI NAN </t>
    <phoneticPr fontId="34" type="noConversion"/>
  </si>
  <si>
    <t>V.110S</t>
    <phoneticPr fontId="34" type="noConversion"/>
  </si>
  <si>
    <t>73110</t>
    <phoneticPr fontId="34" type="noConversion"/>
  </si>
  <si>
    <t>SLIDE ONE WEEK</t>
    <phoneticPr fontId="34" type="noConversion"/>
  </si>
  <si>
    <t>4K070</t>
    <phoneticPr fontId="34" type="noConversion"/>
  </si>
  <si>
    <t>V.0XSODS</t>
    <phoneticPr fontId="34" type="noConversion"/>
  </si>
  <si>
    <t>9PODS</t>
    <phoneticPr fontId="34" type="noConversion"/>
  </si>
  <si>
    <t>V.2524S</t>
    <phoneticPr fontId="34" type="noConversion"/>
  </si>
  <si>
    <t>CA SAIGON</t>
    <phoneticPr fontId="34" type="noConversion"/>
  </si>
  <si>
    <t>V.2525S</t>
    <phoneticPr fontId="3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</si>
</sst>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09]d/mmm;@"/>
    <numFmt numFmtId="177" formatCode="0000&quot;S&quot;"/>
    <numFmt numFmtId="178" formatCode="[$-409]d\-mmm;@"/>
  </numFmts>
  <fonts count="40">
    <font>
      <sz val="11"/>
      <color theme="1"/>
      <name val="宋体"/>
      <charset val="134"/>
      <scheme val="minor"/>
    </font>
    <font>
      <b/>
      <sz val="9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26"/>
      <color indexed="8"/>
      <name val="等线"/>
      <family val="3"/>
      <charset val="134"/>
    </font>
    <font>
      <b/>
      <sz val="14"/>
      <color rgb="FFFF0000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indexed="8"/>
      <name val="等线"/>
      <family val="3"/>
      <charset val="134"/>
    </font>
    <font>
      <sz val="10"/>
      <color theme="1"/>
      <name val="Times New Roman"/>
      <family val="1"/>
    </font>
    <font>
      <b/>
      <sz val="9"/>
      <color rgb="FFFF0000"/>
      <name val="Times New Roman"/>
      <family val="1"/>
    </font>
    <font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sz val="11"/>
      <name val="宋体"/>
      <family val="3"/>
      <charset val="134"/>
    </font>
    <font>
      <sz val="11"/>
      <color rgb="FFFF0000"/>
      <name val="Times New Roman"/>
      <family val="1"/>
    </font>
    <font>
      <b/>
      <sz val="12"/>
      <color indexed="8"/>
      <name val="等线"/>
      <family val="3"/>
      <charset val="134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color theme="1"/>
      <name val="等线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新細明體"/>
      <family val="1"/>
    </font>
    <font>
      <sz val="12"/>
      <name val="바탕체"/>
      <family val="3"/>
    </font>
    <font>
      <b/>
      <sz val="12"/>
      <color indexed="8"/>
      <name val="Times New Roman"/>
      <family val="1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等线"/>
      <family val="3"/>
      <charset val="134"/>
    </font>
    <font>
      <sz val="12"/>
      <color rgb="FFFF0000"/>
      <name val="Times New Roman"/>
      <family val="1"/>
    </font>
    <font>
      <sz val="11"/>
      <color indexed="8"/>
      <name val="等线"/>
      <family val="3"/>
      <charset val="134"/>
    </font>
    <font>
      <sz val="11"/>
      <color theme="1"/>
      <name val="等线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rgb="FFFF0000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8">
    <xf numFmtId="0" fontId="0" fillId="0" borderId="0"/>
    <xf numFmtId="0" fontId="22" fillId="0" borderId="0"/>
    <xf numFmtId="176" fontId="23" fillId="0" borderId="0">
      <alignment vertical="center"/>
    </xf>
    <xf numFmtId="176" fontId="23" fillId="0" borderId="0">
      <alignment vertical="center"/>
    </xf>
    <xf numFmtId="0" fontId="23" fillId="0" borderId="0"/>
    <xf numFmtId="0" fontId="24" fillId="0" borderId="0"/>
    <xf numFmtId="176" fontId="24" fillId="0" borderId="0"/>
    <xf numFmtId="176" fontId="25" fillId="0" borderId="0"/>
  </cellStyleXfs>
  <cellXfs count="121">
    <xf numFmtId="0" fontId="0" fillId="0" borderId="0" xfId="0"/>
    <xf numFmtId="176" fontId="1" fillId="0" borderId="1" xfId="4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shrinkToFit="1"/>
    </xf>
    <xf numFmtId="0" fontId="1" fillId="0" borderId="1" xfId="4" applyFont="1" applyBorder="1" applyAlignment="1">
      <alignment horizontal="center" vertical="center"/>
    </xf>
    <xf numFmtId="0" fontId="1" fillId="0" borderId="1" xfId="4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 shrinkToFit="1"/>
    </xf>
    <xf numFmtId="178" fontId="2" fillId="0" borderId="1" xfId="0" applyNumberFormat="1" applyFont="1" applyBorder="1" applyAlignment="1">
      <alignment horizontal="center" vertical="center"/>
    </xf>
    <xf numFmtId="16" fontId="2" fillId="4" borderId="1" xfId="4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shrinkToFit="1"/>
    </xf>
    <xf numFmtId="0" fontId="14" fillId="3" borderId="1" xfId="0" applyFont="1" applyFill="1" applyBorder="1" applyAlignment="1">
      <alignment horizontal="center" vertical="center" shrinkToFit="1"/>
    </xf>
    <xf numFmtId="0" fontId="15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shrinkToFit="1"/>
    </xf>
    <xf numFmtId="0" fontId="14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center" vertical="center" shrinkToFit="1"/>
    </xf>
    <xf numFmtId="0" fontId="5" fillId="3" borderId="0" xfId="0" applyFont="1" applyFill="1" applyAlignment="1">
      <alignment horizontal="center" vertical="center" shrinkToFit="1"/>
    </xf>
    <xf numFmtId="176" fontId="1" fillId="4" borderId="1" xfId="6" applyFont="1" applyFill="1" applyBorder="1" applyAlignment="1">
      <alignment horizontal="center"/>
    </xf>
    <xf numFmtId="176" fontId="1" fillId="4" borderId="1" xfId="2" applyFont="1" applyFill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6" fontId="2" fillId="5" borderId="1" xfId="0" applyNumberFormat="1" applyFont="1" applyFill="1" applyBorder="1" applyAlignment="1">
      <alignment horizontal="center" vertical="center" shrinkToFit="1"/>
    </xf>
    <xf numFmtId="177" fontId="2" fillId="0" borderId="5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 shrinkToFit="1"/>
    </xf>
    <xf numFmtId="177" fontId="3" fillId="0" borderId="6" xfId="0" applyNumberFormat="1" applyFont="1" applyBorder="1" applyAlignment="1">
      <alignment horizontal="center" vertical="center" shrinkToFit="1"/>
    </xf>
    <xf numFmtId="16" fontId="2" fillId="5" borderId="6" xfId="0" applyNumberFormat="1" applyFont="1" applyFill="1" applyBorder="1" applyAlignment="1">
      <alignment horizontal="center" vertical="center" shrinkToFit="1"/>
    </xf>
    <xf numFmtId="177" fontId="2" fillId="0" borderId="8" xfId="0" applyNumberFormat="1" applyFont="1" applyBorder="1" applyAlignment="1">
      <alignment horizontal="center" vertical="center"/>
    </xf>
    <xf numFmtId="177" fontId="3" fillId="0" borderId="9" xfId="0" applyNumberFormat="1" applyFont="1" applyBorder="1" applyAlignment="1">
      <alignment horizontal="center" vertical="center" shrinkToFit="1"/>
    </xf>
    <xf numFmtId="16" fontId="2" fillId="5" borderId="9" xfId="0" applyNumberFormat="1" applyFont="1" applyFill="1" applyBorder="1" applyAlignment="1">
      <alignment horizontal="center" vertical="center" shrinkToFit="1"/>
    </xf>
    <xf numFmtId="0" fontId="17" fillId="2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8" fillId="0" borderId="0" xfId="0" applyFont="1"/>
    <xf numFmtId="0" fontId="19" fillId="0" borderId="0" xfId="0" applyFont="1"/>
    <xf numFmtId="0" fontId="9" fillId="2" borderId="4" xfId="0" applyFont="1" applyFill="1" applyBorder="1" applyAlignment="1">
      <alignment horizontal="left" vertical="center"/>
    </xf>
    <xf numFmtId="0" fontId="20" fillId="0" borderId="0" xfId="0" applyFont="1"/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177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/>
    </xf>
    <xf numFmtId="177" fontId="3" fillId="5" borderId="3" xfId="0" applyNumberFormat="1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left" vertical="center"/>
    </xf>
    <xf numFmtId="0" fontId="21" fillId="2" borderId="3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 shrinkToFit="1"/>
    </xf>
    <xf numFmtId="0" fontId="3" fillId="3" borderId="0" xfId="0" applyFont="1" applyFill="1" applyAlignment="1">
      <alignment horizontal="center" vertical="center" shrinkToFit="1"/>
    </xf>
    <xf numFmtId="49" fontId="2" fillId="0" borderId="2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16" fontId="13" fillId="5" borderId="0" xfId="0" applyNumberFormat="1" applyFont="1" applyFill="1" applyAlignment="1">
      <alignment horizontal="center" vertical="center" shrinkToFit="1"/>
    </xf>
    <xf numFmtId="0" fontId="18" fillId="0" borderId="0" xfId="5" applyFont="1" applyAlignment="1">
      <alignment horizontal="left" vertical="center"/>
    </xf>
    <xf numFmtId="0" fontId="14" fillId="4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21" fillId="2" borderId="4" xfId="0" applyFont="1" applyFill="1" applyBorder="1" applyAlignment="1">
      <alignment horizontal="left" vertical="center"/>
    </xf>
    <xf numFmtId="0" fontId="35" fillId="0" borderId="0" xfId="0" applyFont="1"/>
    <xf numFmtId="0" fontId="36" fillId="0" borderId="0" xfId="0" applyFont="1"/>
    <xf numFmtId="0" fontId="37" fillId="0" borderId="0" xfId="0" applyFont="1"/>
    <xf numFmtId="177" fontId="38" fillId="0" borderId="1" xfId="0" applyNumberFormat="1" applyFont="1" applyBorder="1" applyAlignment="1">
      <alignment horizontal="center" vertical="center" wrapText="1" shrinkToFit="1"/>
    </xf>
    <xf numFmtId="0" fontId="38" fillId="0" borderId="0" xfId="0" applyFont="1"/>
    <xf numFmtId="177" fontId="38" fillId="5" borderId="3" xfId="0" applyNumberFormat="1" applyFont="1" applyFill="1" applyBorder="1" applyAlignment="1">
      <alignment horizontal="center" vertical="center"/>
    </xf>
    <xf numFmtId="0" fontId="39" fillId="0" borderId="0" xfId="0" applyFont="1"/>
    <xf numFmtId="0" fontId="2" fillId="3" borderId="3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1" fillId="0" borderId="2" xfId="4" applyFont="1" applyBorder="1" applyAlignment="1">
      <alignment horizontal="center" vertical="center"/>
    </xf>
    <xf numFmtId="0" fontId="1" fillId="0" borderId="3" xfId="4" applyFont="1" applyBorder="1" applyAlignment="1">
      <alignment horizontal="center" vertical="center"/>
    </xf>
    <xf numFmtId="0" fontId="1" fillId="0" borderId="4" xfId="4" applyFont="1" applyBorder="1" applyAlignment="1">
      <alignment horizontal="center" vertical="center"/>
    </xf>
    <xf numFmtId="0" fontId="13" fillId="3" borderId="3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177" fontId="2" fillId="0" borderId="7" xfId="0" applyNumberFormat="1" applyFont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177" fontId="2" fillId="0" borderId="10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13" fillId="3" borderId="2" xfId="0" applyFont="1" applyFill="1" applyBorder="1" applyAlignment="1">
      <alignment horizontal="left" vertical="center"/>
    </xf>
    <xf numFmtId="0" fontId="13" fillId="3" borderId="4" xfId="0" applyFont="1" applyFill="1" applyBorder="1" applyAlignment="1">
      <alignment horizontal="left" vertical="center"/>
    </xf>
    <xf numFmtId="0" fontId="1" fillId="0" borderId="3" xfId="4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6" fontId="11" fillId="0" borderId="1" xfId="4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178" fontId="16" fillId="0" borderId="1" xfId="0" applyNumberFormat="1" applyFont="1" applyBorder="1" applyAlignment="1">
      <alignment horizontal="center" vertical="center"/>
    </xf>
    <xf numFmtId="0" fontId="22" fillId="0" borderId="0" xfId="0" applyFont="1"/>
  </cellXfs>
  <cellStyles count="8">
    <cellStyle name="常规" xfId="0" builtinId="0"/>
    <cellStyle name="常规 2" xfId="1"/>
    <cellStyle name="常规 2 2" xfId="2"/>
    <cellStyle name="常规 3" xfId="3"/>
    <cellStyle name="常规_Sheet1" xfId="4"/>
    <cellStyle name="一般_2005-03-01 Long Term Schedule-China-1" xfId="5"/>
    <cellStyle name="一般_2005-03-01 Long Term Schedule-China-1 2" xfId="6"/>
    <cellStyle name="표준_KIS2 LTS 2006" xfId="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685"/>
          <a:ext cx="1943100" cy="1169035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3"/>
  <sheetViews>
    <sheetView tabSelected="1" topLeftCell="A51" workbookViewId="0">
      <selection activeCell="H65" sqref="H65:H67"/>
    </sheetView>
  </sheetViews>
  <sheetFormatPr defaultColWidth="9" defaultRowHeight="14.4"/>
  <cols>
    <col min="1" max="1" width="27" style="8" customWidth="1"/>
    <col min="2" max="2" width="18.6640625" style="9" customWidth="1"/>
    <col min="3" max="3" width="16.44140625" style="9" customWidth="1"/>
    <col min="4" max="4" width="48" style="8" customWidth="1"/>
    <col min="5" max="5" width="15.109375" style="9" customWidth="1"/>
    <col min="6" max="6" width="30.21875" style="9" customWidth="1"/>
    <col min="7" max="7" width="11.6640625" style="9" customWidth="1"/>
    <col min="8" max="8" width="19.33203125" style="9" customWidth="1"/>
    <col min="9" max="9" width="18" style="9" customWidth="1"/>
    <col min="10" max="10" width="13.77734375" customWidth="1"/>
    <col min="11" max="11" width="10.77734375"/>
    <col min="12" max="12" width="17.88671875" customWidth="1"/>
    <col min="13" max="13" width="13.88671875" customWidth="1"/>
  </cols>
  <sheetData>
    <row r="1" spans="1:10" ht="14.4" customHeight="1">
      <c r="C1" s="95" t="s">
        <v>0</v>
      </c>
      <c r="D1" s="95"/>
      <c r="E1" s="95"/>
      <c r="F1" s="95"/>
      <c r="G1" s="95"/>
      <c r="H1" s="95"/>
      <c r="I1" s="95"/>
    </row>
    <row r="2" spans="1:10" ht="17.399999999999999" customHeight="1">
      <c r="B2" s="10" t="s">
        <v>1</v>
      </c>
      <c r="C2" s="95"/>
      <c r="D2" s="95"/>
      <c r="E2" s="95"/>
      <c r="F2" s="95"/>
      <c r="G2" s="95"/>
      <c r="H2" s="95"/>
      <c r="I2" s="95"/>
    </row>
    <row r="3" spans="1:10" ht="17.399999999999999" customHeight="1">
      <c r="B3" s="10" t="s">
        <v>2</v>
      </c>
      <c r="C3" s="95"/>
      <c r="D3" s="95"/>
      <c r="E3" s="95"/>
      <c r="F3" s="95"/>
      <c r="G3" s="95"/>
      <c r="H3" s="95"/>
      <c r="I3" s="95"/>
    </row>
    <row r="4" spans="1:10" ht="17.399999999999999">
      <c r="B4" s="10" t="s">
        <v>3</v>
      </c>
      <c r="C4" s="109" t="s">
        <v>4</v>
      </c>
      <c r="D4" s="109"/>
      <c r="E4" s="109"/>
      <c r="F4" s="109"/>
      <c r="G4" s="109"/>
      <c r="H4" s="109"/>
      <c r="I4" s="109"/>
    </row>
    <row r="5" spans="1:10" ht="17.399999999999999">
      <c r="B5" s="10" t="s">
        <v>5</v>
      </c>
      <c r="C5" s="110" t="s">
        <v>6</v>
      </c>
      <c r="D5" s="110"/>
      <c r="E5" s="110"/>
      <c r="F5" s="110"/>
      <c r="G5" s="110"/>
      <c r="H5" s="110"/>
      <c r="I5" s="110"/>
    </row>
    <row r="6" spans="1:10">
      <c r="C6" s="111" t="s">
        <v>7</v>
      </c>
      <c r="D6" s="111"/>
      <c r="E6" s="111"/>
      <c r="F6" s="111"/>
      <c r="G6" s="111"/>
      <c r="H6" s="111"/>
      <c r="I6" s="111"/>
    </row>
    <row r="7" spans="1:10" ht="15.6">
      <c r="C7" s="11"/>
      <c r="D7" s="11"/>
      <c r="E7" s="11"/>
      <c r="F7" s="11"/>
      <c r="G7" s="11"/>
      <c r="H7" s="11"/>
      <c r="I7" s="11"/>
    </row>
    <row r="8" spans="1:10" s="4" customFormat="1" ht="15.6">
      <c r="A8" s="86" t="s">
        <v>8</v>
      </c>
      <c r="B8" s="87"/>
      <c r="C8" s="87"/>
      <c r="D8" s="87"/>
      <c r="E8" s="87"/>
      <c r="F8" s="87"/>
      <c r="G8" s="87"/>
      <c r="H8" s="87"/>
      <c r="I8" s="88"/>
    </row>
    <row r="9" spans="1:10" s="4" customFormat="1">
      <c r="A9" s="89" t="s">
        <v>9</v>
      </c>
      <c r="B9" s="85"/>
      <c r="C9" s="85"/>
      <c r="D9" s="85"/>
      <c r="E9" s="85"/>
      <c r="F9" s="85"/>
      <c r="G9" s="85"/>
      <c r="H9" s="85"/>
      <c r="I9" s="90"/>
    </row>
    <row r="10" spans="1:10" s="4" customFormat="1">
      <c r="A10" s="12" t="s">
        <v>10</v>
      </c>
      <c r="B10" s="13" t="s">
        <v>11</v>
      </c>
      <c r="C10" s="14" t="s">
        <v>12</v>
      </c>
      <c r="D10" s="15" t="s">
        <v>13</v>
      </c>
      <c r="E10" s="13" t="s">
        <v>14</v>
      </c>
      <c r="F10" s="16" t="s">
        <v>15</v>
      </c>
      <c r="G10" s="16" t="s">
        <v>16</v>
      </c>
      <c r="H10" s="16" t="s">
        <v>17</v>
      </c>
      <c r="I10" s="16" t="s">
        <v>18</v>
      </c>
      <c r="J10" s="16" t="s">
        <v>18</v>
      </c>
    </row>
    <row r="11" spans="1:10" s="4" customFormat="1">
      <c r="A11" s="12" t="s">
        <v>19</v>
      </c>
      <c r="B11" s="16" t="s">
        <v>20</v>
      </c>
      <c r="C11" s="14" t="s">
        <v>21</v>
      </c>
      <c r="D11" s="17"/>
      <c r="E11" s="12" t="s">
        <v>22</v>
      </c>
      <c r="F11" s="12"/>
      <c r="G11" s="12"/>
      <c r="H11" s="12" t="s">
        <v>23</v>
      </c>
      <c r="I11" s="12" t="s">
        <v>24</v>
      </c>
      <c r="J11" s="12" t="s">
        <v>25</v>
      </c>
    </row>
    <row r="12" spans="1:10" s="4" customFormat="1" ht="16.2" customHeight="1">
      <c r="A12" s="18" t="s">
        <v>26</v>
      </c>
      <c r="B12" s="19" t="s">
        <v>27</v>
      </c>
      <c r="C12" s="20" t="s">
        <v>28</v>
      </c>
      <c r="D12" s="21"/>
      <c r="E12" s="2" t="s">
        <v>29</v>
      </c>
      <c r="F12" s="22">
        <f>H12-4</f>
        <v>45922</v>
      </c>
      <c r="G12" s="22">
        <f>H12-1</f>
        <v>45925</v>
      </c>
      <c r="H12" s="23">
        <v>45926</v>
      </c>
      <c r="I12" s="22">
        <f>H12+6</f>
        <v>45932</v>
      </c>
      <c r="J12" s="22">
        <f>I12+1</f>
        <v>45933</v>
      </c>
    </row>
    <row r="13" spans="1:10" s="4" customFormat="1" ht="16.2" customHeight="1">
      <c r="A13" s="18" t="s">
        <v>30</v>
      </c>
      <c r="B13" s="19" t="s">
        <v>31</v>
      </c>
      <c r="C13" s="20" t="s">
        <v>32</v>
      </c>
      <c r="D13" s="21"/>
      <c r="E13" s="2" t="s">
        <v>29</v>
      </c>
      <c r="F13" s="22">
        <f>H13-4</f>
        <v>45929</v>
      </c>
      <c r="G13" s="22">
        <f>H13-1</f>
        <v>45932</v>
      </c>
      <c r="H13" s="23">
        <v>45933</v>
      </c>
      <c r="I13" s="22">
        <f>H13+6</f>
        <v>45939</v>
      </c>
      <c r="J13" s="22">
        <f>I13+1</f>
        <v>45940</v>
      </c>
    </row>
    <row r="14" spans="1:10" s="4" customFormat="1" ht="16.2" customHeight="1">
      <c r="A14" s="18" t="s">
        <v>33</v>
      </c>
      <c r="B14" s="19" t="s">
        <v>34</v>
      </c>
      <c r="C14" s="20" t="s">
        <v>35</v>
      </c>
      <c r="D14" s="21"/>
      <c r="E14" s="2" t="s">
        <v>29</v>
      </c>
      <c r="F14" s="22">
        <f>H14-4</f>
        <v>45936</v>
      </c>
      <c r="G14" s="22">
        <f>H14-1</f>
        <v>45939</v>
      </c>
      <c r="H14" s="23">
        <v>45940</v>
      </c>
      <c r="I14" s="22">
        <f>H14+6</f>
        <v>45946</v>
      </c>
      <c r="J14" s="22">
        <f>I14+1</f>
        <v>45947</v>
      </c>
    </row>
    <row r="15" spans="1:10" s="4" customFormat="1" ht="16.2" customHeight="1">
      <c r="A15" s="18" t="s">
        <v>26</v>
      </c>
      <c r="B15" s="19" t="s">
        <v>36</v>
      </c>
      <c r="C15" s="20" t="s">
        <v>37</v>
      </c>
      <c r="D15" s="21"/>
      <c r="E15" s="2" t="s">
        <v>29</v>
      </c>
      <c r="F15" s="22">
        <f t="shared" ref="F15:F16" si="0">H15-4</f>
        <v>45943</v>
      </c>
      <c r="G15" s="22">
        <f t="shared" ref="G15:G16" si="1">H15-1</f>
        <v>45946</v>
      </c>
      <c r="H15" s="23">
        <v>45947</v>
      </c>
      <c r="I15" s="22">
        <f t="shared" ref="I15:I16" si="2">H15+6</f>
        <v>45953</v>
      </c>
      <c r="J15" s="22">
        <f t="shared" ref="J15:J16" si="3">I15+1</f>
        <v>45954</v>
      </c>
    </row>
    <row r="16" spans="1:10" s="4" customFormat="1" ht="16.2" customHeight="1">
      <c r="A16" s="18" t="s">
        <v>30</v>
      </c>
      <c r="B16" s="19" t="s">
        <v>38</v>
      </c>
      <c r="C16" s="20" t="s">
        <v>39</v>
      </c>
      <c r="D16" s="21"/>
      <c r="E16" s="2" t="s">
        <v>29</v>
      </c>
      <c r="F16" s="22">
        <f t="shared" si="0"/>
        <v>45950</v>
      </c>
      <c r="G16" s="22">
        <f t="shared" si="1"/>
        <v>45953</v>
      </c>
      <c r="H16" s="23">
        <v>45954</v>
      </c>
      <c r="I16" s="22">
        <f t="shared" si="2"/>
        <v>45960</v>
      </c>
      <c r="J16" s="22">
        <f t="shared" si="3"/>
        <v>45961</v>
      </c>
    </row>
    <row r="17" spans="1:13" s="4" customFormat="1" ht="16.2" customHeight="1">
      <c r="A17" s="18" t="s">
        <v>33</v>
      </c>
      <c r="B17" s="19" t="s">
        <v>40</v>
      </c>
      <c r="C17" s="20" t="s">
        <v>41</v>
      </c>
      <c r="D17" s="21"/>
      <c r="E17" s="2" t="s">
        <v>29</v>
      </c>
      <c r="F17" s="22">
        <f t="shared" ref="F17" si="4">H17-4</f>
        <v>45957</v>
      </c>
      <c r="G17" s="22">
        <f t="shared" ref="G17" si="5">H17-1</f>
        <v>45960</v>
      </c>
      <c r="H17" s="23">
        <v>45961</v>
      </c>
      <c r="I17" s="22">
        <f t="shared" ref="I17" si="6">H17+6</f>
        <v>45967</v>
      </c>
      <c r="J17" s="22">
        <f t="shared" ref="J17" si="7">I17+1</f>
        <v>45968</v>
      </c>
    </row>
    <row r="18" spans="1:13" s="4" customFormat="1" ht="15.6">
      <c r="A18" s="86" t="s">
        <v>42</v>
      </c>
      <c r="B18" s="87"/>
      <c r="C18" s="87"/>
      <c r="D18" s="87"/>
      <c r="E18" s="87"/>
      <c r="F18" s="87"/>
      <c r="G18" s="87"/>
      <c r="H18" s="87"/>
      <c r="I18" s="88"/>
    </row>
    <row r="19" spans="1:13" s="4" customFormat="1">
      <c r="A19" s="89" t="s">
        <v>43</v>
      </c>
      <c r="B19" s="85"/>
      <c r="C19" s="85"/>
      <c r="D19" s="85"/>
      <c r="E19" s="85"/>
      <c r="F19" s="85"/>
      <c r="G19" s="85"/>
      <c r="H19" s="85"/>
      <c r="I19" s="90"/>
    </row>
    <row r="20" spans="1:13" s="4" customFormat="1">
      <c r="A20" s="12" t="s">
        <v>10</v>
      </c>
      <c r="B20" s="16" t="s">
        <v>11</v>
      </c>
      <c r="C20" s="14" t="s">
        <v>44</v>
      </c>
      <c r="D20" s="15" t="s">
        <v>13</v>
      </c>
      <c r="E20" s="13" t="s">
        <v>14</v>
      </c>
      <c r="F20" s="16" t="s">
        <v>15</v>
      </c>
      <c r="G20" s="16" t="s">
        <v>16</v>
      </c>
      <c r="H20" s="16" t="s">
        <v>17</v>
      </c>
      <c r="I20" s="16" t="s">
        <v>45</v>
      </c>
      <c r="J20" s="16" t="s">
        <v>18</v>
      </c>
      <c r="K20" s="16" t="s">
        <v>18</v>
      </c>
    </row>
    <row r="21" spans="1:13" s="4" customFormat="1">
      <c r="A21" s="12" t="s">
        <v>19</v>
      </c>
      <c r="B21" s="16" t="s">
        <v>20</v>
      </c>
      <c r="C21" s="14" t="s">
        <v>21</v>
      </c>
      <c r="D21" s="17"/>
      <c r="E21" s="12" t="s">
        <v>22</v>
      </c>
      <c r="F21" s="12"/>
      <c r="G21" s="12"/>
      <c r="H21" s="12" t="s">
        <v>23</v>
      </c>
      <c r="I21" s="12" t="s">
        <v>46</v>
      </c>
      <c r="J21" s="12" t="s">
        <v>24</v>
      </c>
      <c r="K21" s="12" t="s">
        <v>25</v>
      </c>
    </row>
    <row r="22" spans="1:13" s="4" customFormat="1" ht="16.95" customHeight="1">
      <c r="A22" s="18" t="s">
        <v>47</v>
      </c>
      <c r="B22" s="19" t="s">
        <v>48</v>
      </c>
      <c r="C22" s="20" t="s">
        <v>49</v>
      </c>
      <c r="D22" s="21" t="s">
        <v>50</v>
      </c>
      <c r="E22" s="2" t="s">
        <v>51</v>
      </c>
      <c r="F22" s="22">
        <f>H22-4</f>
        <v>45924</v>
      </c>
      <c r="G22" s="22">
        <f>H22-1</f>
        <v>45927</v>
      </c>
      <c r="H22" s="23">
        <v>45928</v>
      </c>
      <c r="I22" s="22">
        <f>H22+3</f>
        <v>45931</v>
      </c>
      <c r="J22" s="22">
        <f>H22+6</f>
        <v>45934</v>
      </c>
      <c r="K22" s="22">
        <f>J22+3</f>
        <v>45937</v>
      </c>
    </row>
    <row r="23" spans="1:13" s="4" customFormat="1" ht="16.95" customHeight="1">
      <c r="A23" s="91" t="s">
        <v>52</v>
      </c>
      <c r="B23" s="92"/>
      <c r="C23" s="92"/>
      <c r="D23" s="92"/>
      <c r="E23" s="92"/>
      <c r="F23" s="92"/>
      <c r="G23" s="92"/>
      <c r="H23" s="105"/>
      <c r="I23" s="92"/>
      <c r="J23" s="92"/>
      <c r="K23" s="93"/>
    </row>
    <row r="24" spans="1:13" s="4" customFormat="1">
      <c r="A24" s="19" t="s">
        <v>53</v>
      </c>
      <c r="B24" s="19" t="s">
        <v>54</v>
      </c>
      <c r="C24" s="20" t="s">
        <v>55</v>
      </c>
      <c r="D24" s="24" t="s">
        <v>56</v>
      </c>
      <c r="E24" s="2" t="s">
        <v>51</v>
      </c>
      <c r="F24" s="22">
        <f>H24-4</f>
        <v>45938</v>
      </c>
      <c r="G24" s="22">
        <f>H24-1</f>
        <v>45941</v>
      </c>
      <c r="H24" s="23">
        <v>45942</v>
      </c>
      <c r="I24" s="22">
        <f>H24+3</f>
        <v>45945</v>
      </c>
      <c r="J24" s="22">
        <f t="shared" ref="J24" si="8">I24+3</f>
        <v>45948</v>
      </c>
      <c r="K24" s="22">
        <f>J24-1</f>
        <v>45947</v>
      </c>
    </row>
    <row r="25" spans="1:13" s="4" customFormat="1" ht="16.2" customHeight="1">
      <c r="A25" s="18" t="s">
        <v>47</v>
      </c>
      <c r="B25" s="19" t="s">
        <v>57</v>
      </c>
      <c r="C25" s="20" t="s">
        <v>58</v>
      </c>
      <c r="D25" s="21" t="s">
        <v>50</v>
      </c>
      <c r="E25" s="2" t="s">
        <v>51</v>
      </c>
      <c r="F25" s="22">
        <f t="shared" ref="F25:F27" si="9">H25-4</f>
        <v>45945</v>
      </c>
      <c r="G25" s="22">
        <f t="shared" ref="G25:G27" si="10">H25-1</f>
        <v>45948</v>
      </c>
      <c r="H25" s="23">
        <v>45949</v>
      </c>
      <c r="I25" s="22">
        <f>H25+3</f>
        <v>45952</v>
      </c>
      <c r="J25" s="22">
        <f>H25+6</f>
        <v>45955</v>
      </c>
      <c r="K25" s="22">
        <f>J25+1</f>
        <v>45956</v>
      </c>
    </row>
    <row r="26" spans="1:13" s="4" customFormat="1">
      <c r="A26" s="19" t="s">
        <v>53</v>
      </c>
      <c r="B26" s="19" t="s">
        <v>59</v>
      </c>
      <c r="C26" s="20" t="s">
        <v>60</v>
      </c>
      <c r="D26" s="24" t="s">
        <v>56</v>
      </c>
      <c r="E26" s="2" t="s">
        <v>51</v>
      </c>
      <c r="F26" s="22">
        <f t="shared" si="9"/>
        <v>45952</v>
      </c>
      <c r="G26" s="22">
        <f t="shared" si="10"/>
        <v>45955</v>
      </c>
      <c r="H26" s="23">
        <v>45956</v>
      </c>
      <c r="I26" s="22">
        <f t="shared" ref="I26:I27" si="11">H26+3</f>
        <v>45959</v>
      </c>
      <c r="J26" s="22">
        <f t="shared" ref="J26" si="12">I26+3</f>
        <v>45962</v>
      </c>
      <c r="K26" s="22">
        <f>J26-1</f>
        <v>45961</v>
      </c>
    </row>
    <row r="27" spans="1:13" s="4" customFormat="1" ht="15" customHeight="1">
      <c r="A27" s="18" t="s">
        <v>47</v>
      </c>
      <c r="B27" s="19" t="s">
        <v>54</v>
      </c>
      <c r="C27" s="20" t="s">
        <v>61</v>
      </c>
      <c r="D27" s="21" t="s">
        <v>50</v>
      </c>
      <c r="E27" s="2" t="s">
        <v>51</v>
      </c>
      <c r="F27" s="22">
        <f t="shared" si="9"/>
        <v>45959</v>
      </c>
      <c r="G27" s="22">
        <f t="shared" si="10"/>
        <v>45962</v>
      </c>
      <c r="H27" s="23">
        <v>45963</v>
      </c>
      <c r="I27" s="22">
        <f t="shared" si="11"/>
        <v>45966</v>
      </c>
      <c r="J27" s="22">
        <f>H27+6</f>
        <v>45969</v>
      </c>
      <c r="K27" s="22">
        <f t="shared" ref="K27" si="13">J27+1</f>
        <v>45970</v>
      </c>
    </row>
    <row r="28" spans="1:13" ht="15.6">
      <c r="A28" s="106" t="s">
        <v>62</v>
      </c>
      <c r="B28" s="107"/>
      <c r="C28" s="107"/>
      <c r="D28" s="107"/>
      <c r="E28" s="107"/>
      <c r="F28" s="107"/>
      <c r="G28" s="107"/>
      <c r="H28" s="107"/>
      <c r="I28" s="108"/>
      <c r="L28" s="4"/>
      <c r="M28" s="4"/>
    </row>
    <row r="29" spans="1:13">
      <c r="A29" s="103" t="s">
        <v>63</v>
      </c>
      <c r="B29" s="94"/>
      <c r="C29" s="94"/>
      <c r="D29" s="94"/>
      <c r="E29" s="94"/>
      <c r="F29" s="94"/>
      <c r="G29" s="94"/>
      <c r="H29" s="94"/>
      <c r="I29" s="104"/>
    </row>
    <row r="30" spans="1:13">
      <c r="A30" s="25" t="s">
        <v>10</v>
      </c>
      <c r="B30" s="26" t="s">
        <v>11</v>
      </c>
      <c r="C30" s="27" t="s">
        <v>44</v>
      </c>
      <c r="D30" s="28" t="s">
        <v>13</v>
      </c>
      <c r="E30" s="26" t="s">
        <v>14</v>
      </c>
      <c r="F30" s="29" t="s">
        <v>15</v>
      </c>
      <c r="G30" s="29" t="s">
        <v>16</v>
      </c>
      <c r="H30" s="29" t="s">
        <v>17</v>
      </c>
      <c r="I30" s="29" t="s">
        <v>64</v>
      </c>
    </row>
    <row r="31" spans="1:13" s="4" customFormat="1">
      <c r="A31" s="25" t="s">
        <v>19</v>
      </c>
      <c r="B31" s="29" t="s">
        <v>20</v>
      </c>
      <c r="C31" s="27" t="s">
        <v>21</v>
      </c>
      <c r="D31" s="30"/>
      <c r="E31" s="25" t="s">
        <v>22</v>
      </c>
      <c r="F31" s="25"/>
      <c r="G31" s="25"/>
      <c r="H31" s="25" t="s">
        <v>23</v>
      </c>
      <c r="I31" s="25" t="s">
        <v>65</v>
      </c>
    </row>
    <row r="32" spans="1:13" s="4" customFormat="1" ht="13.95" customHeight="1">
      <c r="A32" s="1" t="s">
        <v>66</v>
      </c>
      <c r="B32" s="1" t="s">
        <v>67</v>
      </c>
      <c r="C32" s="2" t="s">
        <v>68</v>
      </c>
      <c r="D32" s="3"/>
      <c r="E32" s="31" t="s">
        <v>69</v>
      </c>
      <c r="F32" s="22">
        <f t="shared" ref="F32:F33" si="14">H32-4</f>
        <v>45923</v>
      </c>
      <c r="G32" s="22">
        <f>H32-2</f>
        <v>45925</v>
      </c>
      <c r="H32" s="22">
        <v>45927</v>
      </c>
      <c r="I32" s="22">
        <f t="shared" ref="I32:I33" si="15">H32+6</f>
        <v>45933</v>
      </c>
      <c r="J32" s="54"/>
      <c r="K32" s="54"/>
    </row>
    <row r="33" spans="1:14" s="5" customFormat="1">
      <c r="A33" s="1" t="s">
        <v>70</v>
      </c>
      <c r="B33" s="1" t="s">
        <v>71</v>
      </c>
      <c r="C33" s="32">
        <v>80518</v>
      </c>
      <c r="D33" s="33"/>
      <c r="E33" s="31" t="s">
        <v>69</v>
      </c>
      <c r="F33" s="22">
        <f t="shared" si="14"/>
        <v>45930</v>
      </c>
      <c r="G33" s="22">
        <f t="shared" ref="G33:G34" si="16">H33-2</f>
        <v>45932</v>
      </c>
      <c r="H33" s="22">
        <v>45934</v>
      </c>
      <c r="I33" s="22">
        <f t="shared" si="15"/>
        <v>45940</v>
      </c>
    </row>
    <row r="34" spans="1:14" s="4" customFormat="1" ht="13.95" customHeight="1">
      <c r="A34" s="1" t="s">
        <v>66</v>
      </c>
      <c r="B34" s="1" t="s">
        <v>72</v>
      </c>
      <c r="C34" s="2" t="s">
        <v>73</v>
      </c>
      <c r="D34" s="3"/>
      <c r="E34" s="31" t="s">
        <v>69</v>
      </c>
      <c r="F34" s="22">
        <f t="shared" ref="F34:F35" si="17">H34-4</f>
        <v>45937</v>
      </c>
      <c r="G34" s="22">
        <f t="shared" si="16"/>
        <v>45939</v>
      </c>
      <c r="H34" s="22">
        <v>45941</v>
      </c>
      <c r="I34" s="22">
        <f t="shared" ref="I34:I35" si="18">H34+6</f>
        <v>45947</v>
      </c>
    </row>
    <row r="35" spans="1:14" s="84" customFormat="1">
      <c r="A35" s="115" t="s">
        <v>214</v>
      </c>
      <c r="B35" s="115" t="s">
        <v>213</v>
      </c>
      <c r="C35" s="116">
        <v>97524</v>
      </c>
      <c r="D35" s="117"/>
      <c r="E35" s="118" t="s">
        <v>69</v>
      </c>
      <c r="F35" s="119">
        <f t="shared" si="17"/>
        <v>45944</v>
      </c>
      <c r="G35" s="119">
        <f t="shared" ref="G35" si="19">H35-2</f>
        <v>45946</v>
      </c>
      <c r="H35" s="119">
        <v>45948</v>
      </c>
      <c r="I35" s="119">
        <f t="shared" si="18"/>
        <v>45954</v>
      </c>
    </row>
    <row r="36" spans="1:14" s="4" customFormat="1" ht="13.95" customHeight="1">
      <c r="A36" s="1" t="s">
        <v>66</v>
      </c>
      <c r="B36" s="1" t="s">
        <v>74</v>
      </c>
      <c r="C36" s="2" t="s">
        <v>75</v>
      </c>
      <c r="D36" s="3"/>
      <c r="E36" s="31" t="s">
        <v>69</v>
      </c>
      <c r="F36" s="22">
        <f t="shared" ref="F36:F37" si="20">H36-4</f>
        <v>45951</v>
      </c>
      <c r="G36" s="22">
        <f>H36-2</f>
        <v>45953</v>
      </c>
      <c r="H36" s="22">
        <v>45955</v>
      </c>
      <c r="I36" s="22">
        <f t="shared" ref="I36:I37" si="21">H36+6</f>
        <v>45961</v>
      </c>
    </row>
    <row r="37" spans="1:14" s="84" customFormat="1">
      <c r="A37" s="115" t="s">
        <v>214</v>
      </c>
      <c r="B37" s="115" t="s">
        <v>215</v>
      </c>
      <c r="C37" s="116">
        <v>97525</v>
      </c>
      <c r="D37" s="117"/>
      <c r="E37" s="118" t="s">
        <v>69</v>
      </c>
      <c r="F37" s="119">
        <f t="shared" si="20"/>
        <v>45958</v>
      </c>
      <c r="G37" s="119">
        <f t="shared" ref="G37" si="22">H37-2</f>
        <v>45960</v>
      </c>
      <c r="H37" s="119">
        <v>45962</v>
      </c>
      <c r="I37" s="119">
        <f t="shared" si="21"/>
        <v>45968</v>
      </c>
    </row>
    <row r="38" spans="1:14" s="6" customFormat="1" ht="15.6">
      <c r="A38" s="86" t="s">
        <v>76</v>
      </c>
      <c r="B38" s="87"/>
      <c r="C38" s="87"/>
      <c r="D38" s="87"/>
      <c r="E38" s="87"/>
      <c r="F38" s="87"/>
      <c r="G38" s="87"/>
      <c r="H38" s="87"/>
      <c r="I38" s="88"/>
      <c r="J38" s="55"/>
      <c r="K38" s="55"/>
    </row>
    <row r="39" spans="1:14" s="5" customFormat="1" ht="14.25" customHeight="1">
      <c r="A39" s="89" t="s">
        <v>77</v>
      </c>
      <c r="B39" s="85"/>
      <c r="C39" s="85"/>
      <c r="D39" s="85"/>
      <c r="E39" s="85"/>
      <c r="F39" s="85"/>
      <c r="G39" s="85"/>
      <c r="H39" s="85"/>
      <c r="I39" s="90"/>
      <c r="J39" s="4"/>
      <c r="K39" s="4"/>
      <c r="L39" s="4"/>
      <c r="M39" s="4"/>
    </row>
    <row r="40" spans="1:14" s="5" customFormat="1" ht="14.25" customHeight="1">
      <c r="A40" s="12" t="s">
        <v>10</v>
      </c>
      <c r="B40" s="13" t="s">
        <v>11</v>
      </c>
      <c r="C40" s="34" t="s">
        <v>44</v>
      </c>
      <c r="D40" s="15" t="s">
        <v>13</v>
      </c>
      <c r="E40" s="13" t="s">
        <v>14</v>
      </c>
      <c r="F40" s="16" t="s">
        <v>15</v>
      </c>
      <c r="G40" s="16" t="s">
        <v>16</v>
      </c>
      <c r="H40" s="16" t="s">
        <v>17</v>
      </c>
      <c r="I40" s="16" t="s">
        <v>45</v>
      </c>
      <c r="J40" s="4"/>
      <c r="K40" s="4"/>
      <c r="L40" s="4"/>
    </row>
    <row r="41" spans="1:14" s="5" customFormat="1" ht="14.25" customHeight="1">
      <c r="A41" s="12" t="s">
        <v>19</v>
      </c>
      <c r="B41" s="16" t="s">
        <v>20</v>
      </c>
      <c r="C41" s="34" t="s">
        <v>21</v>
      </c>
      <c r="D41" s="17"/>
      <c r="E41" s="12" t="s">
        <v>22</v>
      </c>
      <c r="F41" s="12"/>
      <c r="G41" s="12"/>
      <c r="H41" s="12" t="s">
        <v>23</v>
      </c>
      <c r="I41" s="12" t="s">
        <v>78</v>
      </c>
      <c r="J41" s="4"/>
      <c r="K41" s="4"/>
      <c r="L41" s="4"/>
    </row>
    <row r="42" spans="1:14" s="4" customFormat="1" ht="16.2" customHeight="1">
      <c r="A42" s="18" t="s">
        <v>79</v>
      </c>
      <c r="B42" s="19" t="s">
        <v>80</v>
      </c>
      <c r="C42" s="20" t="s">
        <v>81</v>
      </c>
      <c r="D42" s="21"/>
      <c r="E42" s="2" t="s">
        <v>82</v>
      </c>
      <c r="F42" s="22">
        <f>H42-4</f>
        <v>45923</v>
      </c>
      <c r="G42" s="22">
        <f>H42-1</f>
        <v>45926</v>
      </c>
      <c r="H42" s="23">
        <v>45927</v>
      </c>
      <c r="I42" s="22">
        <f>H42+6</f>
        <v>45933</v>
      </c>
    </row>
    <row r="43" spans="1:14" s="4" customFormat="1" ht="16.2" customHeight="1">
      <c r="A43" s="18" t="s">
        <v>83</v>
      </c>
      <c r="B43" s="19" t="s">
        <v>84</v>
      </c>
      <c r="C43" s="20" t="s">
        <v>85</v>
      </c>
      <c r="D43" s="21"/>
      <c r="E43" s="2" t="s">
        <v>82</v>
      </c>
      <c r="F43" s="22">
        <f t="shared" ref="F43" si="23">H43-4</f>
        <v>45928</v>
      </c>
      <c r="G43" s="22">
        <f t="shared" ref="G43" si="24">H43-1</f>
        <v>45931</v>
      </c>
      <c r="H43" s="23">
        <v>45932</v>
      </c>
      <c r="I43" s="22">
        <f t="shared" ref="I43" si="25">H43+6</f>
        <v>45938</v>
      </c>
    </row>
    <row r="44" spans="1:14" s="80" customFormat="1" ht="16.2" customHeight="1">
      <c r="A44" s="91" t="s">
        <v>86</v>
      </c>
      <c r="B44" s="92"/>
      <c r="C44" s="92"/>
      <c r="D44" s="92"/>
      <c r="E44" s="92"/>
      <c r="F44" s="92"/>
      <c r="G44" s="92"/>
      <c r="H44" s="92"/>
      <c r="I44" s="93"/>
    </row>
    <row r="45" spans="1:14" s="80" customFormat="1" ht="16.2" customHeight="1">
      <c r="A45" s="91" t="s">
        <v>86</v>
      </c>
      <c r="B45" s="92"/>
      <c r="C45" s="92"/>
      <c r="D45" s="92"/>
      <c r="E45" s="92"/>
      <c r="F45" s="92"/>
      <c r="G45" s="92"/>
      <c r="H45" s="92"/>
      <c r="I45" s="93"/>
    </row>
    <row r="46" spans="1:14" s="80" customFormat="1" ht="16.2" customHeight="1">
      <c r="A46" s="18" t="s">
        <v>87</v>
      </c>
      <c r="B46" s="19" t="s">
        <v>88</v>
      </c>
      <c r="C46" s="20" t="s">
        <v>89</v>
      </c>
      <c r="D46" s="81"/>
      <c r="E46" s="2" t="s">
        <v>82</v>
      </c>
      <c r="F46" s="22">
        <f>H46-4</f>
        <v>45947</v>
      </c>
      <c r="G46" s="22">
        <f>H46-1</f>
        <v>45950</v>
      </c>
      <c r="H46" s="23">
        <v>45951</v>
      </c>
      <c r="I46" s="22">
        <f>H46+6</f>
        <v>45957</v>
      </c>
    </row>
    <row r="47" spans="1:14" s="7" customFormat="1" ht="15.6">
      <c r="A47" s="35" t="s">
        <v>90</v>
      </c>
      <c r="B47" s="36"/>
      <c r="C47" s="36"/>
      <c r="D47" s="36"/>
      <c r="E47" s="36"/>
      <c r="F47" s="36"/>
      <c r="G47" s="36"/>
      <c r="H47" s="36"/>
      <c r="I47" s="56"/>
      <c r="L47" s="4"/>
      <c r="M47" s="4"/>
      <c r="N47"/>
    </row>
    <row r="48" spans="1:14">
      <c r="A48" s="94" t="s">
        <v>91</v>
      </c>
      <c r="B48" s="94"/>
      <c r="C48" s="94"/>
      <c r="D48" s="94"/>
      <c r="E48" s="94"/>
      <c r="F48" s="94"/>
      <c r="G48" s="94"/>
      <c r="H48" s="94"/>
      <c r="I48" s="94"/>
      <c r="J48" s="7"/>
      <c r="K48" s="7"/>
      <c r="L48" s="7"/>
      <c r="M48" s="7"/>
    </row>
    <row r="49" spans="1:14">
      <c r="A49" s="37" t="s">
        <v>10</v>
      </c>
      <c r="B49" s="26" t="s">
        <v>11</v>
      </c>
      <c r="C49" s="27" t="s">
        <v>44</v>
      </c>
      <c r="D49" s="28" t="s">
        <v>13</v>
      </c>
      <c r="E49" s="26" t="s">
        <v>14</v>
      </c>
      <c r="F49" s="29" t="s">
        <v>15</v>
      </c>
      <c r="G49" s="29" t="s">
        <v>16</v>
      </c>
      <c r="H49" s="29" t="s">
        <v>92</v>
      </c>
      <c r="I49" s="29" t="s">
        <v>45</v>
      </c>
      <c r="J49" s="29" t="s">
        <v>45</v>
      </c>
      <c r="K49" s="7"/>
      <c r="L49" s="7"/>
      <c r="M49" s="7"/>
      <c r="N49" s="4"/>
    </row>
    <row r="50" spans="1:14">
      <c r="A50" s="37" t="s">
        <v>19</v>
      </c>
      <c r="B50" s="29" t="s">
        <v>20</v>
      </c>
      <c r="C50" s="27" t="s">
        <v>21</v>
      </c>
      <c r="D50" s="38"/>
      <c r="E50" s="29" t="s">
        <v>22</v>
      </c>
      <c r="F50" s="25"/>
      <c r="G50" s="25"/>
      <c r="H50" s="25" t="s">
        <v>23</v>
      </c>
      <c r="I50" s="25" t="s">
        <v>93</v>
      </c>
      <c r="J50" s="25" t="s">
        <v>94</v>
      </c>
      <c r="K50" s="7"/>
      <c r="L50" s="7"/>
      <c r="M50" s="7"/>
      <c r="N50" s="4"/>
    </row>
    <row r="51" spans="1:14" s="4" customFormat="1">
      <c r="A51" s="39" t="s">
        <v>95</v>
      </c>
      <c r="B51" s="40" t="s">
        <v>96</v>
      </c>
      <c r="C51" s="41" t="s">
        <v>97</v>
      </c>
      <c r="D51" s="24"/>
      <c r="E51" s="24" t="s">
        <v>98</v>
      </c>
      <c r="F51" s="42">
        <f>SUM(H51-4)</f>
        <v>45922</v>
      </c>
      <c r="G51" s="42">
        <f>H51-2</f>
        <v>45924</v>
      </c>
      <c r="H51" s="42">
        <v>45926</v>
      </c>
      <c r="I51" s="42">
        <f>H51+10</f>
        <v>45936</v>
      </c>
      <c r="J51" s="42">
        <f>I51+2</f>
        <v>45938</v>
      </c>
      <c r="K51" s="5"/>
      <c r="L51" s="5"/>
      <c r="M51" s="5"/>
    </row>
    <row r="52" spans="1:14" s="6" customFormat="1" ht="15.6">
      <c r="A52" s="39" t="s">
        <v>99</v>
      </c>
      <c r="B52" s="40" t="s">
        <v>100</v>
      </c>
      <c r="C52" s="43" t="s">
        <v>101</v>
      </c>
      <c r="D52" s="44"/>
      <c r="E52" s="45" t="s">
        <v>98</v>
      </c>
      <c r="F52" s="46">
        <f>SUM(H52-4)</f>
        <v>45929</v>
      </c>
      <c r="G52" s="46">
        <f>H52-2</f>
        <v>45931</v>
      </c>
      <c r="H52" s="46">
        <v>45933</v>
      </c>
      <c r="I52" s="46">
        <f>H52+10</f>
        <v>45943</v>
      </c>
      <c r="J52" s="46">
        <f>I52+2</f>
        <v>45945</v>
      </c>
      <c r="L52" s="55"/>
    </row>
    <row r="53" spans="1:14" s="78" customFormat="1" ht="15.6">
      <c r="A53" s="39" t="s">
        <v>102</v>
      </c>
      <c r="B53" s="40" t="s">
        <v>103</v>
      </c>
      <c r="C53" s="96" t="s">
        <v>86</v>
      </c>
      <c r="D53" s="97"/>
      <c r="E53" s="97"/>
      <c r="F53" s="98"/>
      <c r="G53" s="98"/>
      <c r="H53" s="98"/>
      <c r="I53" s="98"/>
      <c r="J53" s="99"/>
      <c r="L53" s="79"/>
    </row>
    <row r="54" spans="1:14" s="4" customFormat="1">
      <c r="A54" s="39" t="s">
        <v>104</v>
      </c>
      <c r="B54" s="40" t="s">
        <v>105</v>
      </c>
      <c r="C54" s="47" t="s">
        <v>106</v>
      </c>
      <c r="D54" s="48"/>
      <c r="E54" s="48" t="s">
        <v>98</v>
      </c>
      <c r="F54" s="49">
        <f>SUM(H54-4)</f>
        <v>45943</v>
      </c>
      <c r="G54" s="49">
        <f>H54-2</f>
        <v>45945</v>
      </c>
      <c r="H54" s="49">
        <v>45947</v>
      </c>
      <c r="I54" s="49">
        <v>45894</v>
      </c>
      <c r="J54" s="49">
        <f t="shared" ref="J54" si="26">I54+2</f>
        <v>45896</v>
      </c>
      <c r="K54" s="5"/>
      <c r="L54" s="5"/>
      <c r="M54" s="5"/>
      <c r="N54" s="5"/>
    </row>
    <row r="55" spans="1:14" s="4" customFormat="1">
      <c r="A55" s="39" t="s">
        <v>107</v>
      </c>
      <c r="B55" s="40" t="s">
        <v>108</v>
      </c>
      <c r="C55" s="41" t="s">
        <v>109</v>
      </c>
      <c r="D55" s="24"/>
      <c r="E55" s="24" t="s">
        <v>98</v>
      </c>
      <c r="F55" s="42">
        <f>SUM(H55-4)</f>
        <v>45950</v>
      </c>
      <c r="G55" s="42">
        <f>H55-2</f>
        <v>45952</v>
      </c>
      <c r="H55" s="42">
        <v>45954</v>
      </c>
      <c r="I55" s="42">
        <f>H55+10</f>
        <v>45964</v>
      </c>
      <c r="J55" s="42">
        <f>I55+2</f>
        <v>45966</v>
      </c>
      <c r="K55" s="5"/>
      <c r="L55" s="5"/>
      <c r="M55" s="5"/>
    </row>
    <row r="56" spans="1:14" s="120" customFormat="1">
      <c r="A56" s="39" t="s">
        <v>95</v>
      </c>
      <c r="B56" s="40" t="s">
        <v>211</v>
      </c>
      <c r="C56" s="41" t="s">
        <v>212</v>
      </c>
      <c r="D56" s="24"/>
      <c r="E56" s="24" t="s">
        <v>98</v>
      </c>
      <c r="F56" s="42">
        <f>SUM(H56-4)</f>
        <v>45957</v>
      </c>
      <c r="G56" s="42">
        <f>H56-2</f>
        <v>45959</v>
      </c>
      <c r="H56" s="42">
        <v>45961</v>
      </c>
      <c r="I56" s="42">
        <f>H56+10</f>
        <v>45971</v>
      </c>
      <c r="J56" s="42">
        <f>I56+2</f>
        <v>45973</v>
      </c>
      <c r="K56" s="5"/>
      <c r="L56" s="5"/>
      <c r="M56" s="5"/>
    </row>
    <row r="57" spans="1:14" s="7" customFormat="1" ht="15.6">
      <c r="A57" s="50" t="s">
        <v>110</v>
      </c>
      <c r="B57" s="36"/>
      <c r="C57" s="36"/>
      <c r="D57" s="36"/>
      <c r="E57" s="36"/>
      <c r="F57" s="36"/>
      <c r="G57" s="36"/>
      <c r="H57" s="36"/>
      <c r="I57" s="56"/>
      <c r="J57" s="57"/>
    </row>
    <row r="58" spans="1:14" s="7" customFormat="1">
      <c r="A58" s="85" t="s">
        <v>111</v>
      </c>
      <c r="B58" s="85"/>
      <c r="C58" s="85"/>
      <c r="D58" s="85"/>
      <c r="E58" s="85"/>
      <c r="F58" s="85"/>
      <c r="G58" s="85"/>
      <c r="H58" s="85"/>
      <c r="I58" s="85"/>
    </row>
    <row r="59" spans="1:14" s="7" customFormat="1">
      <c r="A59" s="37" t="s">
        <v>10</v>
      </c>
      <c r="B59" s="26" t="s">
        <v>11</v>
      </c>
      <c r="C59" s="27" t="s">
        <v>44</v>
      </c>
      <c r="D59" s="28" t="s">
        <v>13</v>
      </c>
      <c r="E59" s="26" t="s">
        <v>14</v>
      </c>
      <c r="F59" s="29" t="s">
        <v>15</v>
      </c>
      <c r="G59" s="29" t="s">
        <v>16</v>
      </c>
      <c r="H59" s="29" t="s">
        <v>17</v>
      </c>
      <c r="I59" s="29" t="s">
        <v>45</v>
      </c>
      <c r="J59" s="29" t="s">
        <v>45</v>
      </c>
      <c r="M59" s="5"/>
      <c r="N59" s="5"/>
    </row>
    <row r="60" spans="1:14" s="5" customFormat="1">
      <c r="A60" s="37" t="s">
        <v>19</v>
      </c>
      <c r="B60" s="29" t="s">
        <v>20</v>
      </c>
      <c r="C60" s="27" t="s">
        <v>21</v>
      </c>
      <c r="D60" s="38"/>
      <c r="E60" s="29" t="s">
        <v>22</v>
      </c>
      <c r="F60" s="25"/>
      <c r="G60" s="25"/>
      <c r="H60" s="25" t="s">
        <v>23</v>
      </c>
      <c r="I60" s="25" t="s">
        <v>112</v>
      </c>
      <c r="J60" s="25" t="s">
        <v>94</v>
      </c>
    </row>
    <row r="61" spans="1:14">
      <c r="A61" s="51" t="s">
        <v>113</v>
      </c>
      <c r="B61" s="52" t="s">
        <v>114</v>
      </c>
      <c r="C61" s="53">
        <v>67074</v>
      </c>
      <c r="D61" s="3" t="s">
        <v>115</v>
      </c>
      <c r="E61" s="24" t="s">
        <v>116</v>
      </c>
      <c r="F61" s="42">
        <f>SUM(H61-4)</f>
        <v>45920</v>
      </c>
      <c r="G61" s="42">
        <f>H61-2</f>
        <v>45922</v>
      </c>
      <c r="H61" s="42">
        <v>45924</v>
      </c>
      <c r="I61" s="42">
        <f t="shared" ref="I61:I62" si="27">H61+6</f>
        <v>45930</v>
      </c>
      <c r="J61" s="42">
        <f>I61+3</f>
        <v>45933</v>
      </c>
      <c r="K61" s="7"/>
      <c r="L61" s="5"/>
      <c r="M61" s="5"/>
    </row>
    <row r="62" spans="1:14" s="5" customFormat="1">
      <c r="A62" s="51" t="s">
        <v>117</v>
      </c>
      <c r="B62" s="52" t="s">
        <v>118</v>
      </c>
      <c r="C62" s="53" t="s">
        <v>119</v>
      </c>
      <c r="D62" s="3"/>
      <c r="E62" s="24" t="s">
        <v>116</v>
      </c>
      <c r="F62" s="42">
        <f t="shared" ref="F62:F65" si="28">SUM(H62-4)</f>
        <v>45927</v>
      </c>
      <c r="G62" s="42">
        <f t="shared" ref="G62:G65" si="29">H62-2</f>
        <v>45929</v>
      </c>
      <c r="H62" s="42">
        <v>45931</v>
      </c>
      <c r="I62" s="42">
        <f t="shared" si="27"/>
        <v>45937</v>
      </c>
      <c r="J62" s="42">
        <f t="shared" ref="J62:J65" si="30">I62+3</f>
        <v>45940</v>
      </c>
    </row>
    <row r="63" spans="1:14" s="5" customFormat="1">
      <c r="A63" s="51" t="s">
        <v>120</v>
      </c>
      <c r="B63" s="52" t="s">
        <v>121</v>
      </c>
      <c r="C63" s="53" t="s">
        <v>122</v>
      </c>
      <c r="D63" s="3"/>
      <c r="E63" s="24" t="s">
        <v>116</v>
      </c>
      <c r="F63" s="42">
        <f t="shared" si="28"/>
        <v>45934</v>
      </c>
      <c r="G63" s="42">
        <f t="shared" si="29"/>
        <v>45936</v>
      </c>
      <c r="H63" s="42">
        <v>45938</v>
      </c>
      <c r="I63" s="42">
        <f t="shared" ref="I63:I66" si="31">H63+6</f>
        <v>45944</v>
      </c>
      <c r="J63" s="42">
        <f t="shared" si="30"/>
        <v>45947</v>
      </c>
    </row>
    <row r="64" spans="1:14" s="5" customFormat="1">
      <c r="A64" s="112" t="s">
        <v>209</v>
      </c>
      <c r="B64" s="113"/>
      <c r="C64" s="113"/>
      <c r="D64" s="113"/>
      <c r="E64" s="113"/>
      <c r="F64" s="113"/>
      <c r="G64" s="113"/>
      <c r="H64" s="113"/>
      <c r="I64" s="113"/>
      <c r="J64" s="114"/>
    </row>
    <row r="65" spans="1:13">
      <c r="A65" s="51" t="s">
        <v>113</v>
      </c>
      <c r="B65" s="52" t="s">
        <v>123</v>
      </c>
      <c r="C65" s="53">
        <v>67075</v>
      </c>
      <c r="D65" s="3" t="s">
        <v>115</v>
      </c>
      <c r="E65" s="24" t="s">
        <v>116</v>
      </c>
      <c r="F65" s="42">
        <f t="shared" si="28"/>
        <v>45948</v>
      </c>
      <c r="G65" s="42">
        <f t="shared" si="29"/>
        <v>45950</v>
      </c>
      <c r="H65" s="42">
        <v>45952</v>
      </c>
      <c r="I65" s="42">
        <f t="shared" si="31"/>
        <v>45958</v>
      </c>
      <c r="J65" s="42">
        <f t="shared" si="30"/>
        <v>45961</v>
      </c>
      <c r="K65" s="7"/>
      <c r="L65" s="5"/>
      <c r="M65" s="5"/>
    </row>
    <row r="66" spans="1:13" s="5" customFormat="1">
      <c r="A66" s="51" t="s">
        <v>117</v>
      </c>
      <c r="B66" s="52" t="s">
        <v>124</v>
      </c>
      <c r="C66" s="53" t="s">
        <v>125</v>
      </c>
      <c r="D66" s="3"/>
      <c r="E66" s="24" t="s">
        <v>116</v>
      </c>
      <c r="F66" s="42">
        <f t="shared" ref="F66:F67" si="32">SUM(H66-4)</f>
        <v>45955</v>
      </c>
      <c r="G66" s="42">
        <f t="shared" ref="G66:G67" si="33">H66-2</f>
        <v>45957</v>
      </c>
      <c r="H66" s="42">
        <v>45959</v>
      </c>
      <c r="I66" s="42">
        <f t="shared" si="31"/>
        <v>45965</v>
      </c>
      <c r="J66" s="42">
        <f t="shared" ref="J66:J67" si="34">I66+3</f>
        <v>45968</v>
      </c>
    </row>
    <row r="67" spans="1:13" s="5" customFormat="1">
      <c r="A67" s="51" t="s">
        <v>120</v>
      </c>
      <c r="B67" s="52" t="s">
        <v>126</v>
      </c>
      <c r="C67" s="53" t="s">
        <v>127</v>
      </c>
      <c r="D67" s="3"/>
      <c r="E67" s="24" t="s">
        <v>116</v>
      </c>
      <c r="F67" s="42">
        <f t="shared" si="32"/>
        <v>45962</v>
      </c>
      <c r="G67" s="42">
        <f t="shared" si="33"/>
        <v>45964</v>
      </c>
      <c r="H67" s="42">
        <v>45966</v>
      </c>
      <c r="I67" s="42">
        <f t="shared" ref="I67" si="35">H67+6</f>
        <v>45972</v>
      </c>
      <c r="J67" s="42">
        <f t="shared" si="34"/>
        <v>45975</v>
      </c>
    </row>
    <row r="68" spans="1:13" s="7" customFormat="1" ht="15.6">
      <c r="A68" s="100" t="s">
        <v>128</v>
      </c>
      <c r="B68" s="101"/>
      <c r="C68" s="101"/>
      <c r="D68" s="101"/>
      <c r="E68" s="101"/>
      <c r="F68" s="101"/>
      <c r="G68" s="101"/>
      <c r="H68" s="101"/>
      <c r="I68" s="102"/>
    </row>
    <row r="69" spans="1:13" s="7" customFormat="1">
      <c r="A69" s="103" t="s">
        <v>129</v>
      </c>
      <c r="B69" s="94"/>
      <c r="C69" s="94"/>
      <c r="D69" s="94"/>
      <c r="E69" s="94"/>
      <c r="F69" s="94"/>
      <c r="G69" s="94"/>
      <c r="H69" s="94"/>
      <c r="I69" s="104"/>
    </row>
    <row r="70" spans="1:13" s="7" customFormat="1">
      <c r="A70" s="25" t="s">
        <v>10</v>
      </c>
      <c r="B70" s="29" t="s">
        <v>11</v>
      </c>
      <c r="C70" s="27" t="s">
        <v>44</v>
      </c>
      <c r="D70" s="28" t="s">
        <v>13</v>
      </c>
      <c r="E70" s="26" t="s">
        <v>14</v>
      </c>
      <c r="F70" s="29" t="s">
        <v>15</v>
      </c>
      <c r="G70" s="29" t="s">
        <v>16</v>
      </c>
      <c r="H70" s="29" t="s">
        <v>92</v>
      </c>
      <c r="I70" s="29" t="s">
        <v>45</v>
      </c>
      <c r="J70" s="29" t="s">
        <v>64</v>
      </c>
      <c r="M70" s="5"/>
    </row>
    <row r="71" spans="1:13">
      <c r="A71" s="25" t="s">
        <v>19</v>
      </c>
      <c r="B71" s="29" t="s">
        <v>20</v>
      </c>
      <c r="C71" s="27" t="s">
        <v>21</v>
      </c>
      <c r="D71" s="25"/>
      <c r="E71" s="25" t="s">
        <v>22</v>
      </c>
      <c r="F71" s="25"/>
      <c r="G71" s="25"/>
      <c r="H71" s="25" t="s">
        <v>23</v>
      </c>
      <c r="I71" s="25" t="s">
        <v>130</v>
      </c>
      <c r="J71" s="25" t="s">
        <v>131</v>
      </c>
      <c r="K71" s="5"/>
      <c r="L71" s="5"/>
      <c r="M71" s="5"/>
    </row>
    <row r="72" spans="1:13">
      <c r="A72" s="58" t="s">
        <v>132</v>
      </c>
      <c r="B72" s="59" t="s">
        <v>133</v>
      </c>
      <c r="C72" s="60" t="s">
        <v>134</v>
      </c>
      <c r="D72" s="61"/>
      <c r="E72" s="62" t="s">
        <v>135</v>
      </c>
      <c r="F72" s="22">
        <f t="shared" ref="F72:F73" si="36">H72-4</f>
        <v>45923</v>
      </c>
      <c r="G72" s="22">
        <f t="shared" ref="G72:G73" si="37">H72-1</f>
        <v>45926</v>
      </c>
      <c r="H72" s="22">
        <v>45927</v>
      </c>
      <c r="I72" s="22">
        <f>H72+15</f>
        <v>45942</v>
      </c>
      <c r="J72" s="22">
        <f t="shared" ref="J72:J73" si="38">I72+2</f>
        <v>45944</v>
      </c>
      <c r="K72" s="5"/>
      <c r="L72" s="5"/>
      <c r="M72" s="5"/>
    </row>
    <row r="73" spans="1:13" s="4" customFormat="1">
      <c r="A73" s="63" t="s">
        <v>136</v>
      </c>
      <c r="B73" s="64" t="s">
        <v>137</v>
      </c>
      <c r="C73" s="65" t="s">
        <v>138</v>
      </c>
      <c r="D73" s="66" t="s">
        <v>139</v>
      </c>
      <c r="E73" s="62" t="s">
        <v>135</v>
      </c>
      <c r="F73" s="22">
        <f t="shared" si="36"/>
        <v>45930</v>
      </c>
      <c r="G73" s="22">
        <f t="shared" si="37"/>
        <v>45933</v>
      </c>
      <c r="H73" s="22">
        <v>45934</v>
      </c>
      <c r="I73" s="22">
        <f t="shared" ref="I73:I74" si="39">H73+15</f>
        <v>45949</v>
      </c>
      <c r="J73" s="22">
        <f t="shared" si="38"/>
        <v>45951</v>
      </c>
      <c r="K73" s="5"/>
      <c r="L73" s="5"/>
      <c r="M73" s="5"/>
    </row>
    <row r="74" spans="1:13">
      <c r="A74" s="63" t="s">
        <v>140</v>
      </c>
      <c r="B74" s="64" t="s">
        <v>141</v>
      </c>
      <c r="C74" s="65" t="s">
        <v>142</v>
      </c>
      <c r="D74" s="66"/>
      <c r="E74" s="62" t="s">
        <v>135</v>
      </c>
      <c r="F74" s="22">
        <f t="shared" ref="F74" si="40">H74-4</f>
        <v>45937</v>
      </c>
      <c r="G74" s="22">
        <f t="shared" ref="G74" si="41">H74-1</f>
        <v>45940</v>
      </c>
      <c r="H74" s="22">
        <v>45941</v>
      </c>
      <c r="I74" s="22">
        <f t="shared" si="39"/>
        <v>45956</v>
      </c>
      <c r="J74" s="22">
        <f t="shared" ref="J74" si="42">I74+2</f>
        <v>45958</v>
      </c>
      <c r="K74" s="5"/>
      <c r="L74" s="5"/>
      <c r="M74" s="5"/>
    </row>
    <row r="75" spans="1:13">
      <c r="A75" s="63" t="s">
        <v>143</v>
      </c>
      <c r="B75" s="64" t="s">
        <v>144</v>
      </c>
      <c r="C75" s="65" t="s">
        <v>145</v>
      </c>
      <c r="D75" s="66" t="s">
        <v>146</v>
      </c>
      <c r="E75" s="62" t="s">
        <v>135</v>
      </c>
      <c r="F75" s="22">
        <f>H75-4</f>
        <v>45944</v>
      </c>
      <c r="G75" s="22">
        <f>H75-1</f>
        <v>45947</v>
      </c>
      <c r="H75" s="22">
        <v>45948</v>
      </c>
      <c r="I75" s="22">
        <f>H75+15</f>
        <v>45963</v>
      </c>
      <c r="J75" s="22">
        <f>I75+2</f>
        <v>45965</v>
      </c>
      <c r="K75" s="5"/>
      <c r="L75" s="5"/>
      <c r="M75" s="5"/>
    </row>
    <row r="76" spans="1:13" s="80" customFormat="1">
      <c r="A76" s="58" t="s">
        <v>206</v>
      </c>
      <c r="B76" s="59" t="s">
        <v>204</v>
      </c>
      <c r="C76" s="60" t="s">
        <v>205</v>
      </c>
      <c r="D76" s="61"/>
      <c r="E76" s="62" t="s">
        <v>135</v>
      </c>
      <c r="F76" s="22">
        <f t="shared" ref="F76:F77" si="43">H76-4</f>
        <v>45951</v>
      </c>
      <c r="G76" s="22">
        <f t="shared" ref="G76:G77" si="44">H76-1</f>
        <v>45954</v>
      </c>
      <c r="H76" s="22">
        <v>45955</v>
      </c>
      <c r="I76" s="22">
        <f>H76+15</f>
        <v>45970</v>
      </c>
      <c r="J76" s="22">
        <f t="shared" ref="J76:J77" si="45">I76+2</f>
        <v>45972</v>
      </c>
      <c r="K76" s="82"/>
      <c r="L76" s="82"/>
      <c r="M76" s="82"/>
    </row>
    <row r="77" spans="1:13" s="80" customFormat="1">
      <c r="A77" s="63" t="s">
        <v>136</v>
      </c>
      <c r="B77" s="64" t="s">
        <v>207</v>
      </c>
      <c r="C77" s="65" t="s">
        <v>208</v>
      </c>
      <c r="D77" s="83" t="s">
        <v>139</v>
      </c>
      <c r="E77" s="62" t="s">
        <v>135</v>
      </c>
      <c r="F77" s="22">
        <f t="shared" si="43"/>
        <v>45958</v>
      </c>
      <c r="G77" s="22">
        <f t="shared" si="44"/>
        <v>45961</v>
      </c>
      <c r="H77" s="22">
        <v>45962</v>
      </c>
      <c r="I77" s="22">
        <f t="shared" ref="I77" si="46">H77+15</f>
        <v>45977</v>
      </c>
      <c r="J77" s="22">
        <f t="shared" si="45"/>
        <v>45979</v>
      </c>
      <c r="K77" s="82"/>
      <c r="L77" s="82"/>
      <c r="M77" s="82"/>
    </row>
    <row r="78" spans="1:13" s="4" customFormat="1" ht="15.6">
      <c r="A78" s="67" t="s">
        <v>147</v>
      </c>
      <c r="B78" s="68"/>
      <c r="C78" s="68"/>
      <c r="D78" s="68"/>
      <c r="E78" s="68"/>
      <c r="F78" s="68"/>
      <c r="G78" s="68"/>
      <c r="H78" s="68"/>
      <c r="I78" s="77"/>
      <c r="J78" s="5"/>
      <c r="K78" s="5"/>
      <c r="L78" s="5"/>
      <c r="M78" s="5"/>
    </row>
    <row r="79" spans="1:13" s="4" customFormat="1">
      <c r="A79" s="85" t="s">
        <v>148</v>
      </c>
      <c r="B79" s="85"/>
      <c r="C79" s="85"/>
      <c r="D79" s="85"/>
      <c r="E79" s="85"/>
      <c r="F79" s="85"/>
      <c r="G79" s="85"/>
      <c r="H79" s="85"/>
      <c r="I79" s="85"/>
      <c r="J79" s="5"/>
      <c r="K79" s="5"/>
      <c r="L79" s="5"/>
      <c r="M79" s="5"/>
    </row>
    <row r="80" spans="1:13" s="4" customFormat="1">
      <c r="A80" s="69" t="s">
        <v>10</v>
      </c>
      <c r="B80" s="13" t="s">
        <v>11</v>
      </c>
      <c r="C80" s="34" t="s">
        <v>44</v>
      </c>
      <c r="D80" s="15" t="s">
        <v>13</v>
      </c>
      <c r="E80" s="13" t="s">
        <v>14</v>
      </c>
      <c r="F80" s="16" t="s">
        <v>15</v>
      </c>
      <c r="G80" s="16" t="s">
        <v>16</v>
      </c>
      <c r="H80" s="16" t="s">
        <v>149</v>
      </c>
      <c r="I80" s="16" t="s">
        <v>45</v>
      </c>
      <c r="J80" s="16" t="s">
        <v>45</v>
      </c>
      <c r="K80" s="5"/>
      <c r="L80" s="5"/>
      <c r="M80" s="5"/>
    </row>
    <row r="81" spans="1:14" s="4" customFormat="1">
      <c r="A81" s="69" t="s">
        <v>19</v>
      </c>
      <c r="B81" s="16" t="s">
        <v>20</v>
      </c>
      <c r="C81" s="34" t="s">
        <v>21</v>
      </c>
      <c r="D81" s="70"/>
      <c r="E81" s="16" t="s">
        <v>22</v>
      </c>
      <c r="F81" s="12"/>
      <c r="G81" s="12"/>
      <c r="H81" s="12" t="s">
        <v>23</v>
      </c>
      <c r="I81" s="12" t="s">
        <v>94</v>
      </c>
      <c r="J81" s="12" t="s">
        <v>93</v>
      </c>
      <c r="K81" s="5"/>
      <c r="L81" s="5"/>
      <c r="M81" s="5"/>
      <c r="N81" s="5"/>
    </row>
    <row r="82" spans="1:14" s="4" customFormat="1">
      <c r="A82" s="39" t="s">
        <v>150</v>
      </c>
      <c r="B82" s="40" t="s">
        <v>151</v>
      </c>
      <c r="C82" s="71" t="s">
        <v>152</v>
      </c>
      <c r="D82" s="24"/>
      <c r="E82" s="24" t="s">
        <v>153</v>
      </c>
      <c r="F82" s="42">
        <f t="shared" ref="F82:F87" si="47">SUM(H82-4)</f>
        <v>45924</v>
      </c>
      <c r="G82" s="42">
        <f t="shared" ref="G82:G87" si="48">H82-2</f>
        <v>45926</v>
      </c>
      <c r="H82" s="42">
        <v>45928</v>
      </c>
      <c r="I82" s="42">
        <f t="shared" ref="I82:I87" si="49">H82+6</f>
        <v>45934</v>
      </c>
      <c r="J82" s="42">
        <f t="shared" ref="J82:J87" si="50">I82+2</f>
        <v>45936</v>
      </c>
    </row>
    <row r="83" spans="1:14" s="4" customFormat="1">
      <c r="A83" s="39" t="s">
        <v>154</v>
      </c>
      <c r="B83" s="40" t="s">
        <v>155</v>
      </c>
      <c r="C83" s="41" t="s">
        <v>156</v>
      </c>
      <c r="D83" s="24"/>
      <c r="E83" s="24" t="s">
        <v>153</v>
      </c>
      <c r="F83" s="42">
        <f t="shared" si="47"/>
        <v>45931</v>
      </c>
      <c r="G83" s="42">
        <f t="shared" si="48"/>
        <v>45933</v>
      </c>
      <c r="H83" s="42">
        <v>45935</v>
      </c>
      <c r="I83" s="42">
        <f t="shared" si="49"/>
        <v>45941</v>
      </c>
      <c r="J83" s="42">
        <f t="shared" si="50"/>
        <v>45943</v>
      </c>
      <c r="K83" s="5"/>
      <c r="L83" s="5"/>
      <c r="M83" s="5"/>
      <c r="N83" s="5"/>
    </row>
    <row r="84" spans="1:14" s="4" customFormat="1">
      <c r="A84" s="39" t="s">
        <v>157</v>
      </c>
      <c r="B84" s="40" t="s">
        <v>158</v>
      </c>
      <c r="C84" s="41" t="s">
        <v>159</v>
      </c>
      <c r="D84" s="24"/>
      <c r="E84" s="24" t="s">
        <v>153</v>
      </c>
      <c r="F84" s="42">
        <f t="shared" si="47"/>
        <v>45938</v>
      </c>
      <c r="G84" s="42">
        <f t="shared" si="48"/>
        <v>45940</v>
      </c>
      <c r="H84" s="42">
        <v>45942</v>
      </c>
      <c r="I84" s="42">
        <f t="shared" si="49"/>
        <v>45948</v>
      </c>
      <c r="J84" s="42">
        <f t="shared" si="50"/>
        <v>45950</v>
      </c>
      <c r="K84" s="5"/>
      <c r="L84" s="5"/>
      <c r="M84" s="5"/>
      <c r="N84" s="5"/>
    </row>
    <row r="85" spans="1:14" s="4" customFormat="1">
      <c r="A85" s="39" t="s">
        <v>150</v>
      </c>
      <c r="B85" s="40" t="s">
        <v>160</v>
      </c>
      <c r="C85" s="71" t="s">
        <v>161</v>
      </c>
      <c r="D85" s="24"/>
      <c r="E85" s="24" t="s">
        <v>153</v>
      </c>
      <c r="F85" s="42">
        <f t="shared" si="47"/>
        <v>45945</v>
      </c>
      <c r="G85" s="42">
        <f t="shared" si="48"/>
        <v>45947</v>
      </c>
      <c r="H85" s="42">
        <v>45949</v>
      </c>
      <c r="I85" s="42">
        <f t="shared" si="49"/>
        <v>45955</v>
      </c>
      <c r="J85" s="42">
        <f t="shared" si="50"/>
        <v>45957</v>
      </c>
    </row>
    <row r="86" spans="1:14" s="4" customFormat="1">
      <c r="A86" s="39" t="s">
        <v>154</v>
      </c>
      <c r="B86" s="40" t="s">
        <v>162</v>
      </c>
      <c r="C86" s="41" t="s">
        <v>210</v>
      </c>
      <c r="D86" s="24"/>
      <c r="E86" s="24" t="s">
        <v>153</v>
      </c>
      <c r="F86" s="42">
        <f t="shared" si="47"/>
        <v>45952</v>
      </c>
      <c r="G86" s="42">
        <f t="shared" si="48"/>
        <v>45954</v>
      </c>
      <c r="H86" s="42">
        <v>45956</v>
      </c>
      <c r="I86" s="42">
        <f t="shared" si="49"/>
        <v>45962</v>
      </c>
      <c r="J86" s="42">
        <f t="shared" si="50"/>
        <v>45964</v>
      </c>
      <c r="K86" s="5"/>
      <c r="L86" s="5"/>
      <c r="M86" s="5"/>
      <c r="N86" s="5"/>
    </row>
    <row r="87" spans="1:14" s="4" customFormat="1">
      <c r="A87" s="39" t="s">
        <v>157</v>
      </c>
      <c r="B87" s="40" t="s">
        <v>163</v>
      </c>
      <c r="C87" s="41" t="s">
        <v>164</v>
      </c>
      <c r="D87" s="24"/>
      <c r="E87" s="24" t="s">
        <v>153</v>
      </c>
      <c r="F87" s="42">
        <f t="shared" si="47"/>
        <v>45959</v>
      </c>
      <c r="G87" s="42">
        <f t="shared" si="48"/>
        <v>45961</v>
      </c>
      <c r="H87" s="42">
        <v>45963</v>
      </c>
      <c r="I87" s="42">
        <f t="shared" si="49"/>
        <v>45969</v>
      </c>
      <c r="J87" s="42">
        <f t="shared" si="50"/>
        <v>45971</v>
      </c>
      <c r="K87" s="5"/>
      <c r="L87" s="5"/>
      <c r="M87" s="5"/>
      <c r="N87" s="5"/>
    </row>
    <row r="88" spans="1:14">
      <c r="L88" s="5"/>
      <c r="M88" s="5"/>
    </row>
    <row r="89" spans="1:14">
      <c r="K89" s="7"/>
    </row>
    <row r="90" spans="1:14">
      <c r="A90" s="72" t="s">
        <v>165</v>
      </c>
      <c r="D90" s="9"/>
      <c r="F90" s="73"/>
      <c r="G90" s="73"/>
      <c r="H90" s="73"/>
      <c r="I90" s="73"/>
      <c r="J90" s="73"/>
      <c r="K90" s="7"/>
      <c r="L90" s="7"/>
      <c r="M90" s="7"/>
    </row>
    <row r="91" spans="1:14">
      <c r="A91" s="74" t="s">
        <v>166</v>
      </c>
      <c r="C91" s="75"/>
      <c r="D91" s="9"/>
      <c r="F91" s="73"/>
      <c r="G91" s="73"/>
      <c r="H91" s="73"/>
      <c r="I91" s="73"/>
      <c r="J91" s="73"/>
      <c r="K91" s="7"/>
      <c r="L91" s="7"/>
      <c r="M91" s="7"/>
    </row>
    <row r="92" spans="1:14">
      <c r="A92" s="74"/>
      <c r="C92" s="75"/>
      <c r="D92" s="9"/>
      <c r="F92" s="73"/>
      <c r="G92" s="73"/>
      <c r="H92" s="73"/>
      <c r="I92" s="73"/>
      <c r="J92" s="73"/>
      <c r="L92" s="7"/>
      <c r="M92" s="7"/>
    </row>
    <row r="93" spans="1:14">
      <c r="A93" s="76" t="s">
        <v>167</v>
      </c>
      <c r="B93" s="76"/>
      <c r="C93" s="76"/>
      <c r="D93" s="76"/>
      <c r="E93" s="76"/>
      <c r="F93" s="76"/>
      <c r="G93" s="76"/>
    </row>
    <row r="94" spans="1:14">
      <c r="A94" s="76" t="s">
        <v>168</v>
      </c>
      <c r="B94" s="76" t="s">
        <v>169</v>
      </c>
      <c r="C94" s="76"/>
      <c r="D94" s="76"/>
      <c r="E94" s="76"/>
      <c r="F94" s="76"/>
      <c r="G94" s="76"/>
    </row>
    <row r="95" spans="1:14">
      <c r="A95" s="76"/>
      <c r="B95" s="76"/>
      <c r="C95" s="76" t="s">
        <v>170</v>
      </c>
      <c r="D95" s="76"/>
      <c r="E95" s="76"/>
      <c r="F95" s="76"/>
    </row>
    <row r="96" spans="1:14">
      <c r="A96" s="76"/>
      <c r="B96" s="76"/>
      <c r="C96" s="76" t="s">
        <v>171</v>
      </c>
      <c r="D96" s="76"/>
      <c r="E96" s="76"/>
      <c r="F96" s="76"/>
    </row>
    <row r="97" spans="1:9">
      <c r="A97" s="76"/>
      <c r="B97" s="76"/>
      <c r="C97" s="76" t="s">
        <v>172</v>
      </c>
      <c r="D97" s="76"/>
      <c r="E97" s="76"/>
      <c r="F97" s="76"/>
    </row>
    <row r="98" spans="1:9">
      <c r="A98" s="76"/>
      <c r="B98" s="76"/>
      <c r="C98" s="76" t="s">
        <v>173</v>
      </c>
      <c r="D98" s="76" t="s">
        <v>174</v>
      </c>
      <c r="E98" s="76"/>
      <c r="F98" s="76"/>
    </row>
    <row r="99" spans="1:9">
      <c r="A99" s="76"/>
      <c r="B99" s="76"/>
      <c r="C99" s="76" t="s">
        <v>175</v>
      </c>
      <c r="D99" s="76"/>
      <c r="E99" s="76"/>
      <c r="F99" s="76"/>
    </row>
    <row r="100" spans="1:9">
      <c r="A100" s="76"/>
      <c r="B100" s="76" t="s">
        <v>176</v>
      </c>
      <c r="C100" s="76"/>
      <c r="D100" s="76"/>
      <c r="E100" s="76"/>
      <c r="F100" s="76"/>
      <c r="G100" s="76"/>
    </row>
    <row r="101" spans="1:9">
      <c r="A101" s="76"/>
      <c r="B101" s="76"/>
      <c r="C101" s="76" t="s">
        <v>177</v>
      </c>
      <c r="D101" s="76"/>
      <c r="E101" s="76"/>
      <c r="F101" s="76"/>
    </row>
    <row r="102" spans="1:9">
      <c r="A102" s="76"/>
      <c r="B102" s="76"/>
      <c r="C102" s="76" t="s">
        <v>178</v>
      </c>
      <c r="D102" s="76"/>
      <c r="E102" s="76"/>
      <c r="F102" s="76"/>
    </row>
    <row r="103" spans="1:9">
      <c r="A103" s="76"/>
      <c r="B103" s="76"/>
      <c r="C103" s="76" t="s">
        <v>179</v>
      </c>
      <c r="D103" s="76"/>
      <c r="E103" s="76"/>
      <c r="F103" s="76"/>
    </row>
    <row r="104" spans="1:9">
      <c r="A104" s="76"/>
      <c r="B104" s="76"/>
      <c r="C104" s="76" t="s">
        <v>180</v>
      </c>
      <c r="D104" s="76" t="s">
        <v>181</v>
      </c>
      <c r="E104" s="76"/>
      <c r="F104" s="76"/>
    </row>
    <row r="105" spans="1:9">
      <c r="A105" s="76"/>
      <c r="B105" s="76"/>
      <c r="C105" s="76" t="s">
        <v>182</v>
      </c>
      <c r="D105" s="76"/>
      <c r="E105" s="76"/>
      <c r="F105" s="76"/>
    </row>
    <row r="106" spans="1:9">
      <c r="A106" s="76" t="s">
        <v>183</v>
      </c>
      <c r="B106" s="76" t="s">
        <v>184</v>
      </c>
      <c r="C106" s="76"/>
      <c r="D106" s="76"/>
      <c r="E106" s="76"/>
      <c r="F106" s="76"/>
      <c r="G106" s="76"/>
      <c r="H106" s="76"/>
      <c r="I106" s="76"/>
    </row>
    <row r="107" spans="1:9">
      <c r="A107" s="76" t="s">
        <v>185</v>
      </c>
      <c r="B107" s="76" t="s">
        <v>186</v>
      </c>
      <c r="C107" s="76"/>
      <c r="D107" s="76"/>
      <c r="E107" s="76"/>
      <c r="F107" s="76"/>
      <c r="G107" s="76"/>
      <c r="H107" s="76"/>
      <c r="I107" s="76"/>
    </row>
    <row r="108" spans="1:9">
      <c r="A108" s="76" t="s">
        <v>187</v>
      </c>
      <c r="B108" s="76" t="s">
        <v>188</v>
      </c>
      <c r="C108" s="76"/>
      <c r="D108" s="76"/>
      <c r="E108" s="76"/>
      <c r="F108" s="76"/>
      <c r="G108" s="76"/>
      <c r="H108" s="76"/>
      <c r="I108" s="76"/>
    </row>
    <row r="109" spans="1:9">
      <c r="A109" s="76" t="s">
        <v>189</v>
      </c>
      <c r="B109" s="76" t="s">
        <v>190</v>
      </c>
      <c r="C109" s="76"/>
      <c r="D109" s="76"/>
      <c r="E109" s="76"/>
      <c r="F109" s="76"/>
      <c r="G109" s="76"/>
    </row>
    <row r="110" spans="1:9">
      <c r="A110" s="76" t="s">
        <v>191</v>
      </c>
      <c r="B110" s="76" t="s">
        <v>192</v>
      </c>
      <c r="C110" s="76"/>
      <c r="D110" s="76"/>
      <c r="E110" s="76"/>
      <c r="F110" s="76"/>
      <c r="G110" s="76"/>
    </row>
    <row r="111" spans="1:9">
      <c r="A111" s="44" t="s">
        <v>193</v>
      </c>
      <c r="B111" s="72" t="s">
        <v>194</v>
      </c>
      <c r="D111" s="76"/>
      <c r="F111" s="76"/>
    </row>
    <row r="112" spans="1:9">
      <c r="C112" s="72" t="s">
        <v>195</v>
      </c>
    </row>
    <row r="113" spans="1:4">
      <c r="A113" s="44" t="s">
        <v>196</v>
      </c>
      <c r="B113" s="72" t="s">
        <v>197</v>
      </c>
      <c r="C113" s="72" t="s">
        <v>198</v>
      </c>
      <c r="D113" s="44" t="s">
        <v>199</v>
      </c>
    </row>
  </sheetData>
  <mergeCells count="22">
    <mergeCell ref="C1:I3"/>
    <mergeCell ref="C53:J53"/>
    <mergeCell ref="A58:I58"/>
    <mergeCell ref="A68:I68"/>
    <mergeCell ref="A69:I69"/>
    <mergeCell ref="A18:I18"/>
    <mergeCell ref="A19:I19"/>
    <mergeCell ref="A23:K23"/>
    <mergeCell ref="A28:I28"/>
    <mergeCell ref="A29:I29"/>
    <mergeCell ref="C4:I4"/>
    <mergeCell ref="C5:I5"/>
    <mergeCell ref="C6:I6"/>
    <mergeCell ref="A8:I8"/>
    <mergeCell ref="A9:I9"/>
    <mergeCell ref="A64:J64"/>
    <mergeCell ref="A79:I79"/>
    <mergeCell ref="A38:I38"/>
    <mergeCell ref="A39:I39"/>
    <mergeCell ref="A44:I44"/>
    <mergeCell ref="A45:I45"/>
    <mergeCell ref="A48:I48"/>
  </mergeCells>
  <phoneticPr fontId="34" type="noConversion"/>
  <pageMargins left="0.7" right="0.7" top="0.75" bottom="0.75" header="0.3" footer="0.75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"/>
  <sheetViews>
    <sheetView workbookViewId="0">
      <selection sqref="A1:D1"/>
    </sheetView>
  </sheetViews>
  <sheetFormatPr defaultColWidth="9" defaultRowHeight="14.4"/>
  <sheetData>
    <row r="1" spans="1:4">
      <c r="A1" s="1" t="s">
        <v>200</v>
      </c>
      <c r="B1" s="1" t="s">
        <v>201</v>
      </c>
      <c r="C1" s="2" t="s">
        <v>202</v>
      </c>
      <c r="D1" s="3" t="s">
        <v>203</v>
      </c>
    </row>
  </sheetData>
  <phoneticPr fontId="34" type="noConversion"/>
  <pageMargins left="0.7" right="0.7" top="0.75" bottom="0.75" header="0.3" footer="0.3"/>
  <pageSetup paperSize="9"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apls</cp:lastModifiedBy>
  <cp:revision>0</cp:revision>
  <dcterms:created xsi:type="dcterms:W3CDTF">2024-04-17T07:55:00Z</dcterms:created>
  <dcterms:modified xsi:type="dcterms:W3CDTF">2025-10-20T02:10:46Z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02B8FDD5754C404DB52E20D6DB4E6197_13</vt:lpwstr>
  </property>
  <property fmtid="{D5CDD505-2E9C-101B-9397-08002B2CF9AE}" pid="3" name="KSOProductBuildVer">
    <vt:lpwstr>2052-12.1.0.22529</vt:lpwstr>
  </property>
</Properties>
</file>