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6" yWindow="900" windowWidth="12804" windowHeight="7728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I16" i="1" l="1"/>
  <c r="G16" i="1"/>
  <c r="F16" i="1"/>
  <c r="I14" i="1"/>
  <c r="G14" i="1"/>
  <c r="F14" i="1"/>
  <c r="I59" i="1"/>
  <c r="K59" i="1" s="1"/>
  <c r="G59" i="1"/>
  <c r="F59" i="1"/>
  <c r="I58" i="1"/>
  <c r="K58" i="1" s="1"/>
  <c r="G58" i="1"/>
  <c r="F58" i="1"/>
  <c r="I57" i="1"/>
  <c r="J57" i="1" s="1"/>
  <c r="K57" i="1" s="1"/>
  <c r="G57" i="1"/>
  <c r="F57" i="1"/>
  <c r="I56" i="1"/>
  <c r="K56" i="1" s="1"/>
  <c r="G56" i="1"/>
  <c r="F56" i="1"/>
  <c r="I55" i="1"/>
  <c r="K55" i="1" s="1"/>
  <c r="G55" i="1"/>
  <c r="F55" i="1"/>
  <c r="I49" i="1"/>
  <c r="J49" i="1" s="1"/>
  <c r="G49" i="1"/>
  <c r="F49" i="1"/>
  <c r="I48" i="1"/>
  <c r="J48" i="1" s="1"/>
  <c r="G48" i="1"/>
  <c r="F48" i="1"/>
  <c r="I25" i="1"/>
  <c r="J25" i="1" s="1"/>
  <c r="K25" i="1" s="1"/>
  <c r="G25" i="1"/>
  <c r="F25" i="1"/>
  <c r="I24" i="1"/>
  <c r="J24" i="1" s="1"/>
  <c r="K24" i="1" s="1"/>
  <c r="G24" i="1"/>
  <c r="F24" i="1"/>
  <c r="I23" i="1"/>
  <c r="J23" i="1" s="1"/>
  <c r="K23" i="1" s="1"/>
  <c r="G23" i="1"/>
  <c r="F23" i="1"/>
  <c r="I22" i="1"/>
  <c r="J22" i="1" s="1"/>
  <c r="K22" i="1" s="1"/>
  <c r="G22" i="1"/>
  <c r="F22" i="1"/>
  <c r="J59" i="1" l="1"/>
  <c r="J58" i="1"/>
  <c r="J56" i="1"/>
  <c r="J55" i="1"/>
  <c r="I64" i="1"/>
  <c r="J64" i="1" s="1"/>
  <c r="G64" i="1"/>
  <c r="F64" i="1"/>
  <c r="I46" i="1"/>
  <c r="J46" i="1" s="1"/>
  <c r="G46" i="1"/>
  <c r="F46" i="1"/>
  <c r="I31" i="1"/>
  <c r="G31" i="1"/>
  <c r="F31" i="1"/>
  <c r="I21" i="1" l="1"/>
  <c r="I83" i="1" l="1"/>
  <c r="I84" i="1"/>
  <c r="I89" i="1"/>
  <c r="G89" i="1"/>
  <c r="F89" i="1"/>
  <c r="G83" i="1"/>
  <c r="F83" i="1"/>
  <c r="I40" i="1"/>
  <c r="G40" i="1"/>
  <c r="F40" i="1"/>
  <c r="I12" i="1"/>
  <c r="G12" i="1"/>
  <c r="F12" i="1"/>
  <c r="I33" i="1" l="1"/>
  <c r="G33" i="1"/>
  <c r="F33" i="1"/>
  <c r="I32" i="1"/>
  <c r="G32" i="1"/>
  <c r="F32" i="1"/>
  <c r="I90" i="1" l="1"/>
  <c r="I77" i="1"/>
  <c r="J77" i="1" s="1"/>
  <c r="G77" i="1"/>
  <c r="F77" i="1"/>
  <c r="I68" i="1"/>
  <c r="J68" i="1" s="1"/>
  <c r="G68" i="1"/>
  <c r="F68" i="1"/>
  <c r="I67" i="1"/>
  <c r="J67" i="1" s="1"/>
  <c r="G67" i="1"/>
  <c r="F67" i="1"/>
  <c r="I54" i="1"/>
  <c r="J54" i="1" s="1"/>
  <c r="K54" i="1" s="1"/>
  <c r="G54" i="1"/>
  <c r="F54" i="1"/>
  <c r="I34" i="1"/>
  <c r="G34" i="1"/>
  <c r="F34" i="1"/>
  <c r="I26" i="1"/>
  <c r="J26" i="1" s="1"/>
  <c r="K26" i="1" s="1"/>
  <c r="G26" i="1"/>
  <c r="F26" i="1"/>
  <c r="J21" i="1"/>
  <c r="K21" i="1" s="1"/>
  <c r="G21" i="1"/>
  <c r="F21" i="1"/>
  <c r="G90" i="1" l="1"/>
  <c r="F90" i="1"/>
  <c r="G84" i="1"/>
  <c r="F84" i="1"/>
  <c r="F69" i="1"/>
  <c r="G69" i="1"/>
  <c r="I69" i="1"/>
  <c r="J69" i="1" s="1"/>
  <c r="I74" i="1" l="1"/>
  <c r="J74" i="1" s="1"/>
  <c r="G74" i="1"/>
  <c r="F74" i="1"/>
  <c r="I45" i="1"/>
  <c r="J45" i="1" s="1"/>
  <c r="G45" i="1"/>
  <c r="F45" i="1"/>
  <c r="I35" i="1" l="1"/>
  <c r="I66" i="1" l="1"/>
  <c r="J66" i="1" s="1"/>
  <c r="G66" i="1"/>
  <c r="F66" i="1"/>
  <c r="I78" i="1"/>
  <c r="J78" i="1" s="1"/>
  <c r="G78" i="1"/>
  <c r="F78" i="1"/>
  <c r="I76" i="1"/>
  <c r="J76" i="1" s="1"/>
  <c r="G76" i="1"/>
  <c r="F76" i="1"/>
  <c r="I75" i="1"/>
  <c r="J75" i="1" s="1"/>
  <c r="G75" i="1"/>
  <c r="F75" i="1"/>
  <c r="G35" i="1"/>
  <c r="F35" i="1"/>
  <c r="I65" i="1" l="1"/>
  <c r="J65" i="1" s="1"/>
  <c r="G65" i="1"/>
  <c r="F65" i="1"/>
  <c r="I47" i="1" l="1"/>
  <c r="J47" i="1" s="1"/>
  <c r="F47" i="1" l="1"/>
  <c r="G47" i="1"/>
</calcChain>
</file>

<file path=xl/sharedStrings.xml><?xml version="1.0" encoding="utf-8"?>
<sst xmlns="http://schemas.openxmlformats.org/spreadsheetml/2006/main" count="426" uniqueCount="227">
  <si>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</si>
  <si>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</si>
  <si>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</si>
  <si>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</si>
  <si>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</si>
  <si>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</si>
  <si>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</si>
  <si>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</si>
  <si>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</si>
  <si>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</si>
  <si>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</si>
  <si>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</si>
  <si>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</si>
  <si>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</si>
  <si>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</si>
  <si>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</si>
  <si>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</si>
  <si>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</si>
  <si>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</si>
  <si>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</si>
  <si>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</si>
  <si>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</si>
  <si>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</si>
  <si>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</si>
  <si>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</si>
  <si>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</si>
  <si>
    <t>DA NANG</t>
  </si>
  <si>
    <t>HHX2</t>
  </si>
  <si>
    <t>NPX</t>
  </si>
  <si>
    <t>SIHANOUKVILLE</t>
  </si>
  <si>
    <t>BANGKOK</t>
  </si>
  <si>
    <t>LAEM CHABANG</t>
  </si>
  <si>
    <t>CTK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</si>
  <si>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</si>
  <si>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</si>
  <si>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</si>
  <si>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</si>
  <si>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</si>
  <si>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</si>
  <si>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</si>
  <si>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</si>
  <si>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</si>
  <si>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</si>
  <si>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</si>
  <si>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</si>
  <si>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</si>
  <si>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</si>
  <si>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</si>
  <si>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</si>
  <si>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</si>
  <si>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</si>
  <si>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</si>
  <si>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</si>
  <si>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</si>
  <si>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</si>
  <si>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</si>
  <si>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</si>
  <si>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</si>
  <si>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</si>
  <si>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</si>
  <si>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</si>
  <si>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</si>
  <si>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</si>
  <si>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</si>
  <si>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</si>
  <si>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LAEM CHABANG</t>
    <phoneticPr fontId="5" type="noConversion"/>
  </si>
  <si>
    <t>HHX2</t>
    <phoneticPr fontId="5" type="noConversion"/>
  </si>
  <si>
    <t>WILLIAM</t>
    <phoneticPr fontId="5" type="noConversion"/>
  </si>
  <si>
    <t>金星威廉</t>
    <phoneticPr fontId="5" type="noConversion"/>
  </si>
  <si>
    <t>新烟台</t>
    <phoneticPr fontId="5" type="noConversion"/>
  </si>
  <si>
    <t xml:space="preserve"> 森罗简岸</t>
    <phoneticPr fontId="5" type="noConversion"/>
  </si>
  <si>
    <t>OMIT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</si>
  <si>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</si>
  <si>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</si>
  <si>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</si>
  <si>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</si>
  <si>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</si>
  <si>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马南码头：</t>
    </r>
    <r>
      <rPr>
        <sz val="11"/>
        <color indexed="8"/>
        <rFont val="Times New Roman"/>
        <family val="1"/>
      </rPr>
      <t xml:space="preserve">ATI 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</si>
  <si>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NPX 2</t>
    <phoneticPr fontId="5" type="noConversion"/>
  </si>
  <si>
    <t>MANILA(S)</t>
    <phoneticPr fontId="5" type="noConversion"/>
  </si>
  <si>
    <t>HHX1</t>
    <phoneticPr fontId="5" type="noConversion"/>
  </si>
  <si>
    <t>CMA CGM GEORGE SAND</t>
    <phoneticPr fontId="5" type="noConversion"/>
  </si>
  <si>
    <t>CA KOBE</t>
    <phoneticPr fontId="1" type="noConversion"/>
  </si>
  <si>
    <t>CA MANILA</t>
    <phoneticPr fontId="5" type="noConversion"/>
  </si>
  <si>
    <t>SHANGHAI</t>
    <phoneticPr fontId="5" type="noConversion"/>
  </si>
  <si>
    <t>KLANG NORTH</t>
    <phoneticPr fontId="5" type="noConversion"/>
  </si>
  <si>
    <t>JAN</t>
    <phoneticPr fontId="5" type="noConversion"/>
  </si>
  <si>
    <t>ASL QINGDAO</t>
    <phoneticPr fontId="5" type="noConversion"/>
  </si>
  <si>
    <t>XIN YAN TAI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</si>
  <si>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</si>
  <si>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</si>
  <si>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</si>
  <si>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</si>
  <si>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</si>
  <si>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</si>
  <si>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</si>
  <si>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</si>
  <si>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</si>
  <si>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</si>
  <si>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</si>
  <si>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</si>
  <si>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</si>
  <si>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亚海神户</t>
    <phoneticPr fontId="5" type="noConversion"/>
  </si>
  <si>
    <t>亚海上海</t>
    <phoneticPr fontId="5" type="noConversion"/>
  </si>
  <si>
    <t>亚海大阪</t>
    <phoneticPr fontId="5" type="noConversion"/>
  </si>
  <si>
    <t>中谷太原</t>
    <phoneticPr fontId="5" type="noConversion"/>
  </si>
  <si>
    <t>正利长沙</t>
    <phoneticPr fontId="5" type="noConversion"/>
  </si>
  <si>
    <t>新盐田</t>
    <phoneticPr fontId="5" type="noConversion"/>
  </si>
  <si>
    <t>MONICA</t>
    <phoneticPr fontId="5" type="noConversion"/>
  </si>
  <si>
    <t>正利莫妮卡</t>
    <phoneticPr fontId="5" type="noConversion"/>
  </si>
  <si>
    <t>亚海马尼拉</t>
    <phoneticPr fontId="5" type="noConversion"/>
  </si>
  <si>
    <t>泛奥升曼谷</t>
    <phoneticPr fontId="5" type="noConversion"/>
  </si>
  <si>
    <t>ASL QINGDAO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</si>
  <si>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</si>
  <si>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</si>
  <si>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WAN HAI 173</t>
    <phoneticPr fontId="5" type="noConversion"/>
  </si>
  <si>
    <t>咏春轮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</si>
  <si>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</si>
  <si>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</si>
  <si>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ETA</t>
    </r>
    <phoneticPr fontId="5" type="noConversion"/>
  </si>
  <si>
    <t>JAKARTA</t>
    <phoneticPr fontId="5" type="noConversion"/>
  </si>
  <si>
    <t>中文船名</t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</si>
  <si>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巴生码头：</t>
    </r>
    <r>
      <rPr>
        <sz val="11"/>
        <color indexed="8"/>
        <rFont val="Times New Roman"/>
        <family val="1"/>
      </rPr>
      <t>NORTH PORT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</si>
  <si>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</t>
    </r>
    <r>
      <rPr>
        <sz val="11"/>
        <color indexed="8"/>
        <rFont val="Times New Roman"/>
        <family val="1"/>
      </rPr>
      <t xml:space="preserve">: </t>
    </r>
    <r>
      <rPr>
        <sz val="11"/>
        <color indexed="8"/>
        <rFont val="等线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 NPCT1 </t>
    </r>
    <phoneticPr fontId="5" type="noConversion"/>
  </si>
  <si>
    <r>
      <rPr>
        <sz val="12"/>
        <color indexed="8"/>
        <rFont val="等线"/>
        <family val="3"/>
        <charset val="134"/>
      </rPr>
      <t>马来西亚</t>
    </r>
    <r>
      <rPr>
        <sz val="12"/>
        <color indexed="8"/>
        <rFont val="Times New Roman"/>
        <family val="1"/>
      </rPr>
      <t>HHX1</t>
    </r>
    <r>
      <rPr>
        <sz val="12"/>
        <color indexed="8"/>
        <rFont val="等线"/>
        <family val="3"/>
        <charset val="134"/>
      </rPr>
      <t>航线</t>
    </r>
    <r>
      <rPr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</si>
  <si>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HHX1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</si>
  <si>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indexed="8"/>
        <rFont val="等线"/>
        <family val="3"/>
        <charset val="134"/>
      </rPr>
      <t>印尼</t>
    </r>
    <r>
      <rPr>
        <sz val="12"/>
        <color indexed="8"/>
        <rFont val="Times New Roman"/>
        <family val="1"/>
      </rPr>
      <t>HHX1</t>
    </r>
    <r>
      <rPr>
        <sz val="12"/>
        <color indexed="8"/>
        <rFont val="等线"/>
        <family val="3"/>
        <charset val="134"/>
      </rPr>
      <t>航线</t>
    </r>
    <r>
      <rPr>
        <sz val="12"/>
        <color indexed="8"/>
        <rFont val="Times New Roman"/>
        <family val="1"/>
      </rPr>
      <t xml:space="preserve">   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</si>
  <si>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</si>
  <si>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</si>
  <si>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indexed="8"/>
        <rFont val="Times New Roman"/>
        <family val="1"/>
      </rPr>
      <t>CTK</t>
    </r>
    <r>
      <rPr>
        <sz val="12"/>
        <color indexed="8"/>
        <rFont val="等线"/>
        <family val="3"/>
        <charset val="134"/>
      </rPr>
      <t>航线</t>
    </r>
    <r>
      <rPr>
        <sz val="12"/>
        <color indexed="8"/>
        <rFont val="Times New Roman"/>
        <family val="1"/>
      </rPr>
      <t xml:space="preserve">             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</si>
  <si>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</si>
  <si>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rFont val="等线"/>
        <family val="3"/>
        <charset val="134"/>
      </rPr>
      <t>周日</t>
    </r>
    <r>
      <rPr>
        <sz val="11"/>
        <rFont val="Times New Roman"/>
        <family val="1"/>
      </rPr>
      <t xml:space="preserve">          </t>
    </r>
    <r>
      <rPr>
        <sz val="11"/>
        <rFont val="等线"/>
        <family val="3"/>
        <charset val="134"/>
      </rPr>
      <t>上海码头：外高桥五期</t>
    </r>
    <r>
      <rPr>
        <sz val="11"/>
        <rFont val="Times New Roman"/>
        <family val="1"/>
      </rPr>
      <t xml:space="preserve">     </t>
    </r>
    <r>
      <rPr>
        <sz val="11"/>
        <rFont val="等线"/>
        <family val="3"/>
        <charset val="134"/>
      </rPr>
      <t>香港码头：</t>
    </r>
    <r>
      <rPr>
        <sz val="11"/>
        <rFont val="Times New Roman"/>
        <family val="1"/>
      </rPr>
      <t xml:space="preserve">DPW   </t>
    </r>
    <r>
      <rPr>
        <sz val="11"/>
        <rFont val="等线"/>
        <family val="3"/>
        <charset val="134"/>
      </rPr>
      <t>海防码头：</t>
    </r>
    <r>
      <rPr>
        <sz val="11"/>
        <rFont val="Times New Roman"/>
        <family val="1"/>
      </rPr>
      <t xml:space="preserve">NAM DINH VU  </t>
    </r>
    <r>
      <rPr>
        <sz val="11"/>
        <rFont val="等线"/>
        <family val="3"/>
        <charset val="134"/>
      </rPr>
      <t>岘港码头：</t>
    </r>
    <r>
      <rPr>
        <sz val="11"/>
        <rFont val="Times New Roman"/>
        <family val="1"/>
      </rPr>
      <t>TIEN SA SEAPORT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</si>
  <si>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</si>
  <si>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 xml:space="preserve">NAM DINH VU  </t>
    </r>
    <r>
      <rPr>
        <sz val="11"/>
        <color indexed="8"/>
        <rFont val="等线"/>
        <family val="3"/>
        <charset val="134"/>
      </rPr>
      <t>岘港码头：</t>
    </r>
    <r>
      <rPr>
        <sz val="11"/>
        <color indexed="8"/>
        <rFont val="Times New Roman"/>
        <family val="1"/>
      </rPr>
      <t>TIEN SA SEAPORT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</si>
  <si>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</si>
  <si>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</si>
  <si>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ZHONG GU TAI YUAN</t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</si>
  <si>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</si>
  <si>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</si>
  <si>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</si>
  <si>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r>
      <t xml:space="preserve">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马南码头：</t>
    </r>
    <r>
      <rPr>
        <sz val="11"/>
        <color indexed="8"/>
        <rFont val="Times New Roman"/>
        <family val="1"/>
      </rPr>
      <t xml:space="preserve">ATI  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</si>
  <si>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</si>
  <si>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SHANGHAI</t>
    <phoneticPr fontId="5" type="noConversion"/>
  </si>
  <si>
    <t>ANBIEN SKY</t>
    <phoneticPr fontId="5" type="noConversion"/>
  </si>
  <si>
    <t>66435</t>
    <phoneticPr fontId="5" type="noConversion"/>
  </si>
  <si>
    <t>CA OSAKA</t>
    <phoneticPr fontId="1" type="noConversion"/>
  </si>
  <si>
    <t>89439</t>
    <phoneticPr fontId="5" type="noConversion"/>
  </si>
  <si>
    <t>90437</t>
    <phoneticPr fontId="5" type="noConversion"/>
  </si>
  <si>
    <t>V.43S</t>
    <phoneticPr fontId="5" type="noConversion"/>
  </si>
  <si>
    <t>V.0XSLPS</t>
    <phoneticPr fontId="5" type="noConversion"/>
  </si>
  <si>
    <t>88LPS</t>
    <phoneticPr fontId="5" type="noConversion"/>
  </si>
  <si>
    <t>V.S116</t>
    <phoneticPr fontId="5" type="noConversion"/>
  </si>
  <si>
    <t>87116</t>
    <phoneticPr fontId="5" type="noConversion"/>
  </si>
  <si>
    <t>V.2416S</t>
    <phoneticPr fontId="5" type="noConversion"/>
  </si>
  <si>
    <t>V.2420S</t>
    <phoneticPr fontId="5" type="noConversion"/>
  </si>
  <si>
    <t>V.1QAHWS</t>
    <phoneticPr fontId="5" type="noConversion"/>
  </si>
  <si>
    <t>81HWS</t>
    <phoneticPr fontId="5" type="noConversion"/>
  </si>
  <si>
    <t>V.2439W</t>
    <phoneticPr fontId="1" type="noConversion"/>
  </si>
  <si>
    <t>V.2435W</t>
    <phoneticPr fontId="1" type="noConversion"/>
  </si>
  <si>
    <t>V.2437W</t>
    <phoneticPr fontId="5" type="noConversion"/>
  </si>
  <si>
    <t>6F43S</t>
    <phoneticPr fontId="5" type="noConversion"/>
  </si>
  <si>
    <t>XIN YAN TIAN</t>
    <phoneticPr fontId="5" type="noConversion"/>
  </si>
  <si>
    <t>V.2437W</t>
    <phoneticPr fontId="1" type="noConversion"/>
  </si>
  <si>
    <t>66437</t>
    <phoneticPr fontId="5" type="noConversion"/>
  </si>
  <si>
    <t>V.2444S</t>
    <phoneticPr fontId="5" type="noConversion"/>
  </si>
  <si>
    <t>5S444</t>
    <phoneticPr fontId="5" type="noConversion"/>
  </si>
  <si>
    <t>亚海航运上海口岸船期表2024-12</t>
    <phoneticPr fontId="5" type="noConversion"/>
  </si>
  <si>
    <t>V.44S</t>
    <phoneticPr fontId="5" type="noConversion"/>
  </si>
  <si>
    <t>V.2436S</t>
    <phoneticPr fontId="5" type="noConversion"/>
  </si>
  <si>
    <t>V.45S</t>
    <phoneticPr fontId="5" type="noConversion"/>
  </si>
  <si>
    <t>6F45S</t>
    <phoneticPr fontId="5" type="noConversion"/>
  </si>
  <si>
    <t>STRAITS CITY</t>
    <phoneticPr fontId="5" type="noConversion"/>
  </si>
  <si>
    <t>CNC MARS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</si>
  <si>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周四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上海码头：外高桥四期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西哈努克码头：</t>
    </r>
    <r>
      <rPr>
        <sz val="11"/>
        <color indexed="8"/>
        <rFont val="Times New Roman"/>
        <family val="1"/>
      </rPr>
      <t xml:space="preserve">SAP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</si>
  <si>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V.333S</t>
    <phoneticPr fontId="5" type="noConversion"/>
  </si>
  <si>
    <t>YM INITIATIVE</t>
    <phoneticPr fontId="5" type="noConversion"/>
  </si>
  <si>
    <t>V.1061S</t>
    <phoneticPr fontId="5" type="noConversion"/>
  </si>
  <si>
    <t>V.1062S</t>
    <phoneticPr fontId="5" type="noConversion"/>
  </si>
  <si>
    <t>V.2417S</t>
    <phoneticPr fontId="5" type="noConversion"/>
  </si>
  <si>
    <t>V.2421S</t>
    <phoneticPr fontId="5" type="noConversion"/>
  </si>
  <si>
    <t>V.2438W</t>
    <phoneticPr fontId="5" type="noConversion"/>
  </si>
  <si>
    <t>V.2434W</t>
    <phoneticPr fontId="1" type="noConversion"/>
  </si>
  <si>
    <t>80434</t>
    <phoneticPr fontId="5" type="noConversion"/>
  </si>
  <si>
    <t>90438</t>
    <phoneticPr fontId="5" type="noConversion"/>
  </si>
  <si>
    <t>90439</t>
    <phoneticPr fontId="5" type="noConversion"/>
  </si>
  <si>
    <t>V.2435W</t>
    <phoneticPr fontId="1" type="noConversion"/>
  </si>
  <si>
    <t>80435</t>
    <phoneticPr fontId="5" type="noConversion"/>
  </si>
  <si>
    <t>CNC SATURN</t>
    <phoneticPr fontId="5" type="noConversion"/>
  </si>
  <si>
    <t>U2LVS</t>
    <phoneticPr fontId="5" type="noConversion"/>
  </si>
  <si>
    <t>KUO LONG</t>
    <phoneticPr fontId="5" type="noConversion"/>
  </si>
  <si>
    <t>80433</t>
    <phoneticPr fontId="5" type="noConversion"/>
  </si>
  <si>
    <t>V.2433W</t>
    <phoneticPr fontId="1" type="noConversion"/>
  </si>
  <si>
    <t>V.2439W</t>
    <phoneticPr fontId="5" type="noConversion"/>
  </si>
  <si>
    <t>V.2435S</t>
    <phoneticPr fontId="5" type="noConversion"/>
  </si>
  <si>
    <t xml:space="preserve">ZHONG GU DI ZHONG HAI </t>
    <phoneticPr fontId="5" type="noConversion"/>
  </si>
  <si>
    <t>V.450S</t>
    <phoneticPr fontId="5" type="noConversion"/>
  </si>
  <si>
    <t>Z3450</t>
    <phoneticPr fontId="5" type="noConversion"/>
  </si>
  <si>
    <t>V.S117</t>
    <phoneticPr fontId="5" type="noConversion"/>
  </si>
  <si>
    <t>87117</t>
    <phoneticPr fontId="5" type="noConversion"/>
  </si>
  <si>
    <t>V.334S</t>
    <phoneticPr fontId="5" type="noConversion"/>
  </si>
  <si>
    <t>95334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</si>
  <si>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</si>
  <si>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6F44S</t>
    <phoneticPr fontId="5" type="noConversion"/>
  </si>
  <si>
    <t>R7LRS</t>
    <phoneticPr fontId="5" type="noConversion"/>
  </si>
  <si>
    <t>V.0XSLRS</t>
    <phoneticPr fontId="5" type="noConversion"/>
  </si>
  <si>
    <t>79LTS</t>
    <phoneticPr fontId="5" type="noConversion"/>
  </si>
  <si>
    <t>V.0XSLTS</t>
    <phoneticPr fontId="5" type="noConversion"/>
  </si>
  <si>
    <t>V.0XSLVS</t>
    <phoneticPr fontId="5" type="noConversion"/>
  </si>
  <si>
    <t>3KLXS</t>
    <phoneticPr fontId="5" type="noConversion"/>
  </si>
  <si>
    <t>V.0XSLXS</t>
    <phoneticPr fontId="5" type="noConversion"/>
  </si>
  <si>
    <t>95333</t>
    <phoneticPr fontId="5" type="noConversion"/>
  </si>
  <si>
    <t>Z3453</t>
    <phoneticPr fontId="5" type="noConversion"/>
  </si>
  <si>
    <t>V.453S</t>
    <phoneticPr fontId="5" type="noConversion"/>
  </si>
  <si>
    <t>39252</t>
    <phoneticPr fontId="5" type="noConversion"/>
  </si>
  <si>
    <t>V.252S</t>
    <phoneticPr fontId="5" type="noConversion"/>
  </si>
  <si>
    <t>65I0S</t>
    <phoneticPr fontId="5" type="noConversion"/>
  </si>
  <si>
    <t>V.1QAI0S</t>
    <phoneticPr fontId="5" type="noConversion"/>
  </si>
  <si>
    <t>73099</t>
    <phoneticPr fontId="5" type="noConversion"/>
  </si>
  <si>
    <t>V.099S</t>
    <phoneticPr fontId="5" type="noConversion"/>
  </si>
  <si>
    <t>81I4S</t>
    <phoneticPr fontId="5" type="noConversion"/>
  </si>
  <si>
    <t>V.1QAI4S</t>
    <phoneticPr fontId="5" type="noConversion"/>
  </si>
  <si>
    <t>BLANK SAILING</t>
    <phoneticPr fontId="5" type="noConversion"/>
  </si>
  <si>
    <t>TBN</t>
    <phoneticPr fontId="5" type="noConversion"/>
  </si>
  <si>
    <t>V.2441W</t>
    <phoneticPr fontId="1" type="noConversion"/>
  </si>
  <si>
    <t>89441</t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</si>
  <si>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</si>
  <si>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OMIT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</si>
</sst>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d/mmm;@"/>
    <numFmt numFmtId="177" formatCode="0000&quot;S&quot;"/>
    <numFmt numFmtId="178" formatCode="[$-409]d\-mmm;@"/>
  </numFmts>
  <fonts count="33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9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9" fillId="0" borderId="0"/>
    <xf numFmtId="176" fontId="20" fillId="0" borderId="0">
      <alignment vertical="center"/>
    </xf>
    <xf numFmtId="0" fontId="6" fillId="0" borderId="0"/>
    <xf numFmtId="176" fontId="20" fillId="0" borderId="0">
      <alignment vertical="center"/>
    </xf>
    <xf numFmtId="0" fontId="20" fillId="0" borderId="0"/>
    <xf numFmtId="176" fontId="21" fillId="0" borderId="0"/>
    <xf numFmtId="176" fontId="19" fillId="0" borderId="0"/>
  </cellStyleXfs>
  <cellXfs count="104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6" fontId="17" fillId="5" borderId="1" xfId="0" applyNumberFormat="1" applyFont="1" applyFill="1" applyBorder="1" applyAlignment="1">
      <alignment horizontal="center" vertical="center" shrinkToFit="1"/>
    </xf>
    <xf numFmtId="177" fontId="17" fillId="0" borderId="2" xfId="0" applyNumberFormat="1" applyFont="1" applyBorder="1" applyAlignment="1">
      <alignment horizontal="center" vertical="center"/>
    </xf>
    <xf numFmtId="16" fontId="17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76" fontId="16" fillId="4" borderId="1" xfId="7" applyFont="1" applyFill="1" applyBorder="1" applyAlignment="1">
      <alignment horizontal="center"/>
    </xf>
    <xf numFmtId="176" fontId="16" fillId="4" borderId="1" xfId="2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6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15" fillId="0" borderId="0" xfId="0" applyFont="1"/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6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E1" zoomScaleNormal="100" workbookViewId="0">
      <selection activeCell="L9" sqref="L9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8" t="s">
        <v>166</v>
      </c>
      <c r="D1" s="88"/>
      <c r="E1" s="88"/>
      <c r="F1" s="88"/>
      <c r="G1" s="88"/>
      <c r="H1" s="88"/>
      <c r="I1" s="88"/>
    </row>
    <row r="2" spans="1:10" ht="17.399999999999999" customHeight="1">
      <c r="B2" s="10" t="s">
        <v>0</v>
      </c>
      <c r="C2" s="88"/>
      <c r="D2" s="88"/>
      <c r="E2" s="88"/>
      <c r="F2" s="88"/>
      <c r="G2" s="88"/>
      <c r="H2" s="88"/>
      <c r="I2" s="88"/>
    </row>
    <row r="3" spans="1:10" ht="17.399999999999999" customHeight="1">
      <c r="B3" s="10" t="s">
        <v>1</v>
      </c>
      <c r="C3" s="88"/>
      <c r="D3" s="88"/>
      <c r="E3" s="88"/>
      <c r="F3" s="88"/>
      <c r="G3" s="88"/>
      <c r="H3" s="88"/>
      <c r="I3" s="88"/>
    </row>
    <row r="4" spans="1:10" ht="17.399999999999999">
      <c r="B4" s="10" t="s">
        <v>2</v>
      </c>
      <c r="C4" s="89" t="s">
        <v>3</v>
      </c>
      <c r="D4" s="89"/>
      <c r="E4" s="89"/>
      <c r="F4" s="89"/>
      <c r="G4" s="89"/>
      <c r="H4" s="89"/>
      <c r="I4" s="89"/>
    </row>
    <row r="5" spans="1:10" ht="17.399999999999999">
      <c r="B5" s="10" t="s">
        <v>4</v>
      </c>
      <c r="C5" s="90" t="s">
        <v>5</v>
      </c>
      <c r="D5" s="90"/>
      <c r="E5" s="90"/>
      <c r="F5" s="90"/>
      <c r="G5" s="90"/>
      <c r="H5" s="90"/>
      <c r="I5" s="90"/>
    </row>
    <row r="6" spans="1:10">
      <c r="C6" s="91" t="s">
        <v>6</v>
      </c>
      <c r="D6" s="91"/>
      <c r="E6" s="91"/>
      <c r="F6" s="91"/>
      <c r="G6" s="91"/>
      <c r="H6" s="91"/>
      <c r="I6" s="91"/>
    </row>
    <row r="7" spans="1:10" ht="15.6">
      <c r="C7" s="11"/>
      <c r="D7" s="11"/>
      <c r="E7" s="11"/>
      <c r="F7" s="11"/>
      <c r="G7" s="11"/>
      <c r="H7" s="11"/>
      <c r="I7" s="11"/>
    </row>
    <row r="8" spans="1:10" ht="15.6">
      <c r="A8" s="80" t="s">
        <v>125</v>
      </c>
      <c r="B8" s="81"/>
      <c r="C8" s="81"/>
      <c r="D8" s="81"/>
      <c r="E8" s="81"/>
      <c r="F8" s="81"/>
      <c r="G8" s="81"/>
      <c r="H8" s="81"/>
      <c r="I8" s="82"/>
    </row>
    <row r="9" spans="1:10">
      <c r="A9" s="92" t="s">
        <v>133</v>
      </c>
      <c r="B9" s="93"/>
      <c r="C9" s="93"/>
      <c r="D9" s="93"/>
      <c r="E9" s="93"/>
      <c r="F9" s="93"/>
      <c r="G9" s="93"/>
      <c r="H9" s="93"/>
      <c r="I9" s="94"/>
    </row>
    <row r="10" spans="1:10">
      <c r="A10" s="12" t="s">
        <v>7</v>
      </c>
      <c r="B10" s="13" t="s">
        <v>8</v>
      </c>
      <c r="C10" s="14" t="s">
        <v>9</v>
      </c>
      <c r="D10" s="15" t="s">
        <v>10</v>
      </c>
      <c r="E10" s="13" t="s">
        <v>11</v>
      </c>
      <c r="F10" s="16" t="s">
        <v>12</v>
      </c>
      <c r="G10" s="16" t="s">
        <v>13</v>
      </c>
      <c r="H10" s="16" t="s">
        <v>14</v>
      </c>
      <c r="I10" s="16" t="s">
        <v>141</v>
      </c>
      <c r="J10" s="16" t="s">
        <v>25</v>
      </c>
    </row>
    <row r="11" spans="1:10">
      <c r="A11" s="12" t="s">
        <v>16</v>
      </c>
      <c r="B11" s="16" t="s">
        <v>17</v>
      </c>
      <c r="C11" s="14" t="s">
        <v>18</v>
      </c>
      <c r="D11" s="17"/>
      <c r="E11" s="12" t="s">
        <v>19</v>
      </c>
      <c r="F11" s="12"/>
      <c r="G11" s="12"/>
      <c r="H11" s="12" t="s">
        <v>142</v>
      </c>
      <c r="I11" s="12" t="s">
        <v>22</v>
      </c>
      <c r="J11" s="12" t="s">
        <v>26</v>
      </c>
    </row>
    <row r="12" spans="1:10" s="5" customFormat="1" ht="16.2" customHeight="1">
      <c r="A12" s="46" t="s">
        <v>82</v>
      </c>
      <c r="B12" s="45" t="s">
        <v>157</v>
      </c>
      <c r="C12" s="43" t="s">
        <v>146</v>
      </c>
      <c r="D12" s="52" t="s">
        <v>102</v>
      </c>
      <c r="E12" s="2" t="s">
        <v>80</v>
      </c>
      <c r="F12" s="25">
        <f t="shared" ref="F12" si="0">H12-4</f>
        <v>45621</v>
      </c>
      <c r="G12" s="25">
        <f t="shared" ref="G12" si="1">H12-1</f>
        <v>45624</v>
      </c>
      <c r="H12" s="47">
        <v>45625</v>
      </c>
      <c r="I12" s="25">
        <f>H12+6</f>
        <v>45631</v>
      </c>
      <c r="J12" s="25" t="s">
        <v>71</v>
      </c>
    </row>
    <row r="13" spans="1:10" s="5" customFormat="1" ht="16.2" customHeight="1">
      <c r="A13" s="101" t="s">
        <v>221</v>
      </c>
      <c r="B13" s="102"/>
      <c r="C13" s="102"/>
      <c r="D13" s="102"/>
      <c r="E13" s="102"/>
      <c r="F13" s="102"/>
      <c r="G13" s="102"/>
      <c r="H13" s="102"/>
      <c r="I13" s="102"/>
      <c r="J13" s="103"/>
    </row>
    <row r="14" spans="1:10" s="5" customFormat="1" ht="16.2" customHeight="1">
      <c r="A14" s="46" t="s">
        <v>145</v>
      </c>
      <c r="B14" s="45" t="s">
        <v>162</v>
      </c>
      <c r="C14" s="43" t="s">
        <v>163</v>
      </c>
      <c r="D14" s="52" t="s">
        <v>104</v>
      </c>
      <c r="E14" s="2" t="s">
        <v>80</v>
      </c>
      <c r="F14" s="25">
        <f>H14-4</f>
        <v>45634</v>
      </c>
      <c r="G14" s="25">
        <f>H14-1</f>
        <v>45637</v>
      </c>
      <c r="H14" s="47">
        <v>45638</v>
      </c>
      <c r="I14" s="25">
        <f>H14+7</f>
        <v>45645</v>
      </c>
      <c r="J14" s="25" t="s">
        <v>226</v>
      </c>
    </row>
    <row r="15" spans="1:10" s="5" customFormat="1" ht="16.2" customHeight="1">
      <c r="A15" s="101" t="s">
        <v>222</v>
      </c>
      <c r="B15" s="102"/>
      <c r="C15" s="102"/>
      <c r="D15" s="102"/>
      <c r="E15" s="102"/>
      <c r="F15" s="102"/>
      <c r="G15" s="102"/>
      <c r="H15" s="102"/>
      <c r="I15" s="102"/>
      <c r="J15" s="103"/>
    </row>
    <row r="16" spans="1:10" s="5" customFormat="1" ht="16.2" customHeight="1">
      <c r="A16" s="46" t="s">
        <v>82</v>
      </c>
      <c r="B16" s="45" t="s">
        <v>223</v>
      </c>
      <c r="C16" s="43" t="s">
        <v>224</v>
      </c>
      <c r="D16" s="52" t="s">
        <v>102</v>
      </c>
      <c r="E16" s="2" t="s">
        <v>80</v>
      </c>
      <c r="F16" s="25">
        <f t="shared" ref="F16" si="2">H16-4</f>
        <v>45648</v>
      </c>
      <c r="G16" s="25">
        <f t="shared" ref="G16" si="3">H16-1</f>
        <v>45651</v>
      </c>
      <c r="H16" s="47">
        <v>45652</v>
      </c>
      <c r="I16" s="25">
        <f>H16+6</f>
        <v>45658</v>
      </c>
      <c r="J16" s="25" t="s">
        <v>71</v>
      </c>
    </row>
    <row r="17" spans="1:13" s="5" customFormat="1" ht="15.6">
      <c r="A17" s="98" t="s">
        <v>225</v>
      </c>
      <c r="B17" s="99"/>
      <c r="C17" s="99"/>
      <c r="D17" s="99"/>
      <c r="E17" s="99"/>
      <c r="F17" s="99"/>
      <c r="G17" s="99"/>
      <c r="H17" s="99"/>
      <c r="I17" s="100"/>
    </row>
    <row r="18" spans="1:13" s="4" customFormat="1">
      <c r="A18" s="95" t="s">
        <v>131</v>
      </c>
      <c r="B18" s="96"/>
      <c r="C18" s="96"/>
      <c r="D18" s="96"/>
      <c r="E18" s="96"/>
      <c r="F18" s="96"/>
      <c r="G18" s="96"/>
      <c r="H18" s="96"/>
      <c r="I18" s="97"/>
    </row>
    <row r="19" spans="1:13" s="4" customFormat="1">
      <c r="A19" s="12" t="s">
        <v>7</v>
      </c>
      <c r="B19" s="16" t="s">
        <v>8</v>
      </c>
      <c r="C19" s="14" t="s">
        <v>24</v>
      </c>
      <c r="D19" s="15" t="s">
        <v>10</v>
      </c>
      <c r="E19" s="13" t="s">
        <v>11</v>
      </c>
      <c r="F19" s="16" t="s">
        <v>12</v>
      </c>
      <c r="G19" s="16" t="s">
        <v>13</v>
      </c>
      <c r="H19" s="16" t="s">
        <v>14</v>
      </c>
      <c r="I19" s="16" t="s">
        <v>15</v>
      </c>
      <c r="J19" s="16" t="s">
        <v>25</v>
      </c>
      <c r="K19" s="16" t="s">
        <v>25</v>
      </c>
    </row>
    <row r="20" spans="1:13" s="4" customFormat="1">
      <c r="A20" s="12" t="s">
        <v>16</v>
      </c>
      <c r="B20" s="16" t="s">
        <v>17</v>
      </c>
      <c r="C20" s="14" t="s">
        <v>18</v>
      </c>
      <c r="D20" s="18"/>
      <c r="E20" s="12" t="s">
        <v>19</v>
      </c>
      <c r="F20" s="12"/>
      <c r="G20" s="12"/>
      <c r="H20" s="12" t="s">
        <v>84</v>
      </c>
      <c r="I20" s="12" t="s">
        <v>21</v>
      </c>
      <c r="J20" s="12" t="s">
        <v>22</v>
      </c>
      <c r="K20" s="12" t="s">
        <v>26</v>
      </c>
    </row>
    <row r="21" spans="1:13" s="5" customFormat="1">
      <c r="A21" s="45" t="s">
        <v>83</v>
      </c>
      <c r="B21" s="45" t="s">
        <v>159</v>
      </c>
      <c r="C21" s="43" t="s">
        <v>147</v>
      </c>
      <c r="D21" s="44" t="s">
        <v>110</v>
      </c>
      <c r="E21" s="2" t="s">
        <v>27</v>
      </c>
      <c r="F21" s="25">
        <f>H21-4</f>
        <v>45616</v>
      </c>
      <c r="G21" s="25">
        <f>H21-1</f>
        <v>45619</v>
      </c>
      <c r="H21" s="47">
        <v>45620</v>
      </c>
      <c r="I21" s="25">
        <f>H21+3</f>
        <v>45623</v>
      </c>
      <c r="J21" s="25">
        <f t="shared" ref="J21" si="4">I21+3</f>
        <v>45626</v>
      </c>
      <c r="K21" s="25">
        <f>J21+1</f>
        <v>45627</v>
      </c>
    </row>
    <row r="22" spans="1:13" s="5" customFormat="1" ht="16.2" customHeight="1">
      <c r="A22" s="46" t="s">
        <v>76</v>
      </c>
      <c r="B22" s="45" t="s">
        <v>191</v>
      </c>
      <c r="C22" s="43" t="s">
        <v>190</v>
      </c>
      <c r="D22" s="52" t="s">
        <v>103</v>
      </c>
      <c r="E22" s="2" t="s">
        <v>66</v>
      </c>
      <c r="F22" s="25">
        <f t="shared" ref="F22" si="5">H22-4</f>
        <v>45623</v>
      </c>
      <c r="G22" s="25">
        <f t="shared" ref="G22" si="6">H22-1</f>
        <v>45626</v>
      </c>
      <c r="H22" s="47">
        <v>45627</v>
      </c>
      <c r="I22" s="25">
        <f>H22+3</f>
        <v>45630</v>
      </c>
      <c r="J22" s="25">
        <f>I22+3</f>
        <v>45633</v>
      </c>
      <c r="K22" s="25">
        <f t="shared" ref="K22" si="7">J22+1</f>
        <v>45634</v>
      </c>
    </row>
    <row r="23" spans="1:13" s="5" customFormat="1">
      <c r="A23" s="45" t="s">
        <v>83</v>
      </c>
      <c r="B23" s="45" t="s">
        <v>180</v>
      </c>
      <c r="C23" s="43" t="s">
        <v>183</v>
      </c>
      <c r="D23" s="44" t="s">
        <v>110</v>
      </c>
      <c r="E23" s="2" t="s">
        <v>27</v>
      </c>
      <c r="F23" s="25">
        <f>H23-4</f>
        <v>45630</v>
      </c>
      <c r="G23" s="25">
        <f>H23-1</f>
        <v>45633</v>
      </c>
      <c r="H23" s="47">
        <v>45634</v>
      </c>
      <c r="I23" s="25">
        <f>H23+3</f>
        <v>45637</v>
      </c>
      <c r="J23" s="25">
        <f t="shared" ref="J23" si="8">I23+3</f>
        <v>45640</v>
      </c>
      <c r="K23" s="25">
        <f>J23+1</f>
        <v>45641</v>
      </c>
    </row>
    <row r="24" spans="1:13" s="5" customFormat="1" ht="16.2" customHeight="1">
      <c r="A24" s="46" t="s">
        <v>76</v>
      </c>
      <c r="B24" s="45" t="s">
        <v>181</v>
      </c>
      <c r="C24" s="43" t="s">
        <v>182</v>
      </c>
      <c r="D24" s="52" t="s">
        <v>103</v>
      </c>
      <c r="E24" s="2" t="s">
        <v>66</v>
      </c>
      <c r="F24" s="25">
        <f t="shared" ref="F24" si="9">H24-4</f>
        <v>45637</v>
      </c>
      <c r="G24" s="25">
        <f t="shared" ref="G24" si="10">H24-1</f>
        <v>45640</v>
      </c>
      <c r="H24" s="47">
        <v>45641</v>
      </c>
      <c r="I24" s="25">
        <f>H24+3</f>
        <v>45644</v>
      </c>
      <c r="J24" s="25">
        <f>I24+3</f>
        <v>45647</v>
      </c>
      <c r="K24" s="25">
        <f t="shared" ref="K24" si="11">J24+1</f>
        <v>45648</v>
      </c>
    </row>
    <row r="25" spans="1:13" s="5" customFormat="1">
      <c r="A25" s="45" t="s">
        <v>83</v>
      </c>
      <c r="B25" s="45" t="s">
        <v>192</v>
      </c>
      <c r="C25" s="43" t="s">
        <v>184</v>
      </c>
      <c r="D25" s="44" t="s">
        <v>110</v>
      </c>
      <c r="E25" s="2" t="s">
        <v>27</v>
      </c>
      <c r="F25" s="25">
        <f>H25-4</f>
        <v>45644</v>
      </c>
      <c r="G25" s="25">
        <f>H25-1</f>
        <v>45647</v>
      </c>
      <c r="H25" s="47">
        <v>45648</v>
      </c>
      <c r="I25" s="25">
        <f>H25+3</f>
        <v>45651</v>
      </c>
      <c r="J25" s="25">
        <f t="shared" ref="J25" si="12">I25+3</f>
        <v>45654</v>
      </c>
      <c r="K25" s="25">
        <f>J25+1</f>
        <v>45655</v>
      </c>
    </row>
    <row r="26" spans="1:13" s="5" customFormat="1" ht="16.2" customHeight="1">
      <c r="A26" s="46" t="s">
        <v>76</v>
      </c>
      <c r="B26" s="45" t="s">
        <v>185</v>
      </c>
      <c r="C26" s="43" t="s">
        <v>186</v>
      </c>
      <c r="D26" s="52" t="s">
        <v>103</v>
      </c>
      <c r="E26" s="2" t="s">
        <v>66</v>
      </c>
      <c r="F26" s="25">
        <f t="shared" ref="F26" si="13">H26-4</f>
        <v>45651</v>
      </c>
      <c r="G26" s="25">
        <f t="shared" ref="G26" si="14">H26-1</f>
        <v>45654</v>
      </c>
      <c r="H26" s="47">
        <v>45655</v>
      </c>
      <c r="I26" s="25">
        <f>H26+3</f>
        <v>45658</v>
      </c>
      <c r="J26" s="25">
        <f>I26+3</f>
        <v>45661</v>
      </c>
      <c r="K26" s="25">
        <f t="shared" ref="K26" si="15">J26+1</f>
        <v>45662</v>
      </c>
    </row>
    <row r="27" spans="1:13" ht="15.6">
      <c r="A27" s="80" t="s">
        <v>135</v>
      </c>
      <c r="B27" s="81"/>
      <c r="C27" s="81"/>
      <c r="D27" s="81"/>
      <c r="E27" s="81"/>
      <c r="F27" s="81"/>
      <c r="G27" s="81"/>
      <c r="H27" s="81"/>
      <c r="I27" s="82"/>
      <c r="L27" s="5"/>
      <c r="M27" s="5"/>
    </row>
    <row r="28" spans="1:13">
      <c r="A28" s="83" t="s">
        <v>77</v>
      </c>
      <c r="B28" s="79"/>
      <c r="C28" s="79"/>
      <c r="D28" s="79"/>
      <c r="E28" s="79"/>
      <c r="F28" s="79"/>
      <c r="G28" s="79"/>
      <c r="H28" s="79"/>
      <c r="I28" s="84"/>
    </row>
    <row r="29" spans="1:13">
      <c r="A29" s="12" t="s">
        <v>7</v>
      </c>
      <c r="B29" s="13" t="s">
        <v>8</v>
      </c>
      <c r="C29" s="19" t="s">
        <v>24</v>
      </c>
      <c r="D29" s="15" t="s">
        <v>10</v>
      </c>
      <c r="E29" s="13" t="s">
        <v>11</v>
      </c>
      <c r="F29" s="16" t="s">
        <v>12</v>
      </c>
      <c r="G29" s="16" t="s">
        <v>13</v>
      </c>
      <c r="H29" s="16" t="s">
        <v>14</v>
      </c>
      <c r="I29" s="16" t="s">
        <v>72</v>
      </c>
    </row>
    <row r="30" spans="1:13" s="5" customFormat="1">
      <c r="A30" s="12" t="s">
        <v>16</v>
      </c>
      <c r="B30" s="16" t="s">
        <v>17</v>
      </c>
      <c r="C30" s="19" t="s">
        <v>18</v>
      </c>
      <c r="D30" s="17"/>
      <c r="E30" s="12" t="s">
        <v>19</v>
      </c>
      <c r="F30" s="12"/>
      <c r="G30" s="12"/>
      <c r="H30" s="12" t="s">
        <v>20</v>
      </c>
      <c r="I30" s="12" t="s">
        <v>73</v>
      </c>
    </row>
    <row r="31" spans="1:13" s="5" customFormat="1">
      <c r="A31" s="1" t="s">
        <v>67</v>
      </c>
      <c r="B31" s="1" t="s">
        <v>148</v>
      </c>
      <c r="C31" s="2" t="s">
        <v>160</v>
      </c>
      <c r="D31" s="3" t="s">
        <v>68</v>
      </c>
      <c r="E31" s="77" t="s">
        <v>28</v>
      </c>
      <c r="F31" s="25">
        <f t="shared" ref="F31" si="16">H31-4</f>
        <v>45622</v>
      </c>
      <c r="G31" s="25">
        <f>H31-2</f>
        <v>45624</v>
      </c>
      <c r="H31" s="25">
        <v>45626</v>
      </c>
      <c r="I31" s="25">
        <f t="shared" ref="I31" si="17">H31+6</f>
        <v>45632</v>
      </c>
      <c r="J31" s="4"/>
      <c r="K31" s="4"/>
    </row>
    <row r="32" spans="1:13" s="7" customFormat="1">
      <c r="A32" s="1" t="s">
        <v>137</v>
      </c>
      <c r="B32" s="1" t="s">
        <v>193</v>
      </c>
      <c r="C32" s="74">
        <v>83435</v>
      </c>
      <c r="D32" s="69" t="s">
        <v>138</v>
      </c>
      <c r="E32" s="75" t="s">
        <v>28</v>
      </c>
      <c r="F32" s="25">
        <f>H32-4</f>
        <v>45629</v>
      </c>
      <c r="G32" s="25">
        <f t="shared" ref="G32" si="18">H32-2</f>
        <v>45631</v>
      </c>
      <c r="H32" s="25">
        <v>45633</v>
      </c>
      <c r="I32" s="25">
        <f t="shared" ref="I32:I33" si="19">H32+6</f>
        <v>45639</v>
      </c>
    </row>
    <row r="33" spans="1:14" s="5" customFormat="1">
      <c r="A33" s="1" t="s">
        <v>67</v>
      </c>
      <c r="B33" s="1" t="s">
        <v>167</v>
      </c>
      <c r="C33" s="2" t="s">
        <v>202</v>
      </c>
      <c r="D33" s="3" t="s">
        <v>68</v>
      </c>
      <c r="E33" s="75" t="s">
        <v>28</v>
      </c>
      <c r="F33" s="25">
        <f t="shared" ref="F33" si="20">H33-4</f>
        <v>45636</v>
      </c>
      <c r="G33" s="25">
        <f>H33-2</f>
        <v>45638</v>
      </c>
      <c r="H33" s="25">
        <v>45640</v>
      </c>
      <c r="I33" s="25">
        <f t="shared" si="19"/>
        <v>45646</v>
      </c>
      <c r="J33" s="4"/>
      <c r="K33" s="4"/>
    </row>
    <row r="34" spans="1:14" s="7" customFormat="1">
      <c r="A34" s="1" t="s">
        <v>137</v>
      </c>
      <c r="B34" s="1" t="s">
        <v>168</v>
      </c>
      <c r="C34" s="68">
        <v>83436</v>
      </c>
      <c r="D34" s="69" t="s">
        <v>138</v>
      </c>
      <c r="E34" s="71" t="s">
        <v>28</v>
      </c>
      <c r="F34" s="25">
        <f>H34-4</f>
        <v>45643</v>
      </c>
      <c r="G34" s="25">
        <f t="shared" ref="G34" si="21">H34-2</f>
        <v>45645</v>
      </c>
      <c r="H34" s="25">
        <v>45647</v>
      </c>
      <c r="I34" s="25">
        <f t="shared" ref="I34" si="22">H34+6</f>
        <v>45653</v>
      </c>
    </row>
    <row r="35" spans="1:14" s="5" customFormat="1">
      <c r="A35" s="1" t="s">
        <v>67</v>
      </c>
      <c r="B35" s="1" t="s">
        <v>169</v>
      </c>
      <c r="C35" s="2" t="s">
        <v>170</v>
      </c>
      <c r="D35" s="3" t="s">
        <v>68</v>
      </c>
      <c r="E35" s="58" t="s">
        <v>28</v>
      </c>
      <c r="F35" s="25">
        <f t="shared" ref="F35" si="23">H35-4</f>
        <v>45650</v>
      </c>
      <c r="G35" s="25">
        <f>H35-2</f>
        <v>45652</v>
      </c>
      <c r="H35" s="25">
        <v>45654</v>
      </c>
      <c r="I35" s="25">
        <f t="shared" ref="I35" si="24">H35+6</f>
        <v>45660</v>
      </c>
      <c r="J35" s="4"/>
      <c r="K35" s="4"/>
    </row>
    <row r="36" spans="1:14" s="66" customFormat="1" ht="15.6">
      <c r="A36" s="80" t="s">
        <v>127</v>
      </c>
      <c r="B36" s="81"/>
      <c r="C36" s="81"/>
      <c r="D36" s="81"/>
      <c r="E36" s="81"/>
      <c r="F36" s="81"/>
      <c r="G36" s="81"/>
      <c r="H36" s="81"/>
      <c r="I36" s="82"/>
      <c r="J36" s="64"/>
      <c r="K36" s="64"/>
      <c r="L36" s="65"/>
      <c r="M36" s="65"/>
    </row>
    <row r="37" spans="1:14" s="7" customFormat="1" ht="14.25" customHeight="1">
      <c r="A37" s="83" t="s">
        <v>140</v>
      </c>
      <c r="B37" s="79"/>
      <c r="C37" s="79"/>
      <c r="D37" s="79"/>
      <c r="E37" s="79"/>
      <c r="F37" s="79"/>
      <c r="G37" s="79"/>
      <c r="H37" s="79"/>
      <c r="I37" s="84"/>
      <c r="J37"/>
      <c r="K37"/>
      <c r="L37"/>
      <c r="M37"/>
    </row>
    <row r="38" spans="1:14" s="6" customFormat="1" ht="14.25" customHeight="1">
      <c r="A38" s="12" t="s">
        <v>7</v>
      </c>
      <c r="B38" s="13" t="s">
        <v>8</v>
      </c>
      <c r="C38" s="19" t="s">
        <v>24</v>
      </c>
      <c r="D38" s="15" t="s">
        <v>10</v>
      </c>
      <c r="E38" s="13" t="s">
        <v>11</v>
      </c>
      <c r="F38" s="16" t="s">
        <v>12</v>
      </c>
      <c r="G38" s="16" t="s">
        <v>13</v>
      </c>
      <c r="H38" s="16" t="s">
        <v>14</v>
      </c>
      <c r="I38" s="16" t="s">
        <v>15</v>
      </c>
      <c r="J38"/>
      <c r="K38" s="5"/>
      <c r="L38"/>
      <c r="M38"/>
    </row>
    <row r="39" spans="1:14" s="6" customFormat="1" ht="14.25" customHeight="1">
      <c r="A39" s="12" t="s">
        <v>16</v>
      </c>
      <c r="B39" s="16" t="s">
        <v>17</v>
      </c>
      <c r="C39" s="19" t="s">
        <v>18</v>
      </c>
      <c r="D39" s="17"/>
      <c r="E39" s="12" t="s">
        <v>134</v>
      </c>
      <c r="F39" s="12"/>
      <c r="G39" s="12"/>
      <c r="H39" s="12" t="s">
        <v>20</v>
      </c>
      <c r="I39" s="12" t="s">
        <v>79</v>
      </c>
      <c r="J39" s="5"/>
      <c r="K39"/>
      <c r="L39"/>
      <c r="M39"/>
    </row>
    <row r="40" spans="1:14" s="7" customFormat="1" ht="14.25" customHeight="1">
      <c r="A40" s="46" t="s">
        <v>171</v>
      </c>
      <c r="B40" s="45" t="s">
        <v>164</v>
      </c>
      <c r="C40" s="43" t="s">
        <v>165</v>
      </c>
      <c r="D40" s="44"/>
      <c r="E40" s="2" t="s">
        <v>78</v>
      </c>
      <c r="F40" s="25">
        <f t="shared" ref="F40" si="25">H40-4</f>
        <v>45626</v>
      </c>
      <c r="G40" s="25">
        <f t="shared" ref="G40" si="26">H40-1</f>
        <v>45629</v>
      </c>
      <c r="H40" s="47">
        <v>45630</v>
      </c>
      <c r="I40" s="47">
        <f>H40+5</f>
        <v>45635</v>
      </c>
      <c r="J40" s="5"/>
      <c r="K40" s="5"/>
      <c r="L40" s="5"/>
      <c r="M40" s="5"/>
    </row>
    <row r="41" spans="1:14" s="6" customFormat="1" ht="15.6">
      <c r="A41" s="42" t="s">
        <v>128</v>
      </c>
      <c r="B41" s="37"/>
      <c r="C41" s="37"/>
      <c r="D41" s="37"/>
      <c r="E41" s="37"/>
      <c r="F41" s="37"/>
      <c r="G41" s="37"/>
      <c r="H41" s="37"/>
      <c r="I41" s="38"/>
      <c r="L41" s="5"/>
      <c r="M41" s="5"/>
      <c r="N41"/>
    </row>
    <row r="42" spans="1:14">
      <c r="A42" s="79" t="s">
        <v>139</v>
      </c>
      <c r="B42" s="79"/>
      <c r="C42" s="79"/>
      <c r="D42" s="79"/>
      <c r="E42" s="79"/>
      <c r="F42" s="79"/>
      <c r="G42" s="79"/>
      <c r="H42" s="79"/>
      <c r="I42" s="79"/>
      <c r="J42" s="6"/>
      <c r="K42" s="6"/>
      <c r="L42" s="6"/>
      <c r="M42" s="6"/>
    </row>
    <row r="43" spans="1:14">
      <c r="A43" s="26" t="s">
        <v>7</v>
      </c>
      <c r="B43" s="13" t="s">
        <v>8</v>
      </c>
      <c r="C43" s="19" t="s">
        <v>24</v>
      </c>
      <c r="D43" s="15" t="s">
        <v>10</v>
      </c>
      <c r="E43" s="13" t="s">
        <v>62</v>
      </c>
      <c r="F43" s="16" t="s">
        <v>12</v>
      </c>
      <c r="G43" s="16" t="s">
        <v>13</v>
      </c>
      <c r="H43" s="16" t="s">
        <v>63</v>
      </c>
      <c r="I43" s="16" t="s">
        <v>15</v>
      </c>
      <c r="J43" s="16" t="s">
        <v>15</v>
      </c>
      <c r="K43" s="6"/>
      <c r="L43" s="6"/>
      <c r="M43" s="6"/>
      <c r="N43" s="5"/>
    </row>
    <row r="44" spans="1:14">
      <c r="A44" s="26" t="s">
        <v>16</v>
      </c>
      <c r="B44" s="16" t="s">
        <v>17</v>
      </c>
      <c r="C44" s="19" t="s">
        <v>18</v>
      </c>
      <c r="D44" s="27"/>
      <c r="E44" s="16" t="s">
        <v>19</v>
      </c>
      <c r="F44" s="12"/>
      <c r="G44" s="12"/>
      <c r="H44" s="12" t="s">
        <v>20</v>
      </c>
      <c r="I44" s="12" t="s">
        <v>31</v>
      </c>
      <c r="J44" s="12" t="s">
        <v>30</v>
      </c>
      <c r="K44" s="6"/>
      <c r="L44" s="6"/>
      <c r="M44" s="6"/>
      <c r="N44" s="5"/>
    </row>
    <row r="45" spans="1:14" s="5" customFormat="1">
      <c r="A45" s="35" t="s">
        <v>143</v>
      </c>
      <c r="B45" s="36" t="s">
        <v>149</v>
      </c>
      <c r="C45" s="30" t="s">
        <v>150</v>
      </c>
      <c r="D45" s="28"/>
      <c r="E45" s="28" t="s">
        <v>36</v>
      </c>
      <c r="F45" s="29">
        <f t="shared" ref="F45:F46" si="27">SUM(H45-4)</f>
        <v>45621</v>
      </c>
      <c r="G45" s="29">
        <f t="shared" ref="G45:G46" si="28">H45-2</f>
        <v>45623</v>
      </c>
      <c r="H45" s="29">
        <v>45625</v>
      </c>
      <c r="I45" s="29">
        <f>H45+9</f>
        <v>45634</v>
      </c>
      <c r="J45" s="29">
        <f>I45+2</f>
        <v>45636</v>
      </c>
      <c r="K45" s="6"/>
      <c r="L45" s="6"/>
      <c r="M45" s="6"/>
      <c r="N45" s="6"/>
    </row>
    <row r="46" spans="1:14" s="5" customFormat="1">
      <c r="A46" s="53" t="s">
        <v>172</v>
      </c>
      <c r="B46" s="54" t="s">
        <v>204</v>
      </c>
      <c r="C46" s="78" t="s">
        <v>203</v>
      </c>
      <c r="D46" s="44"/>
      <c r="E46" s="44" t="s">
        <v>36</v>
      </c>
      <c r="F46" s="41">
        <f t="shared" si="27"/>
        <v>45628</v>
      </c>
      <c r="G46" s="41">
        <f t="shared" si="28"/>
        <v>45630</v>
      </c>
      <c r="H46" s="29">
        <v>45632</v>
      </c>
      <c r="I46" s="41">
        <f t="shared" ref="I46" si="29">H46+9</f>
        <v>45641</v>
      </c>
      <c r="J46" s="41">
        <f t="shared" ref="J46" si="30">I46+2</f>
        <v>45643</v>
      </c>
      <c r="K46" s="7"/>
      <c r="L46" s="6"/>
      <c r="M46" s="51"/>
      <c r="N46" s="6"/>
    </row>
    <row r="47" spans="1:14" s="5" customFormat="1">
      <c r="A47" s="53" t="s">
        <v>108</v>
      </c>
      <c r="B47" s="54" t="s">
        <v>206</v>
      </c>
      <c r="C47" s="55" t="s">
        <v>205</v>
      </c>
      <c r="D47" s="44" t="s">
        <v>109</v>
      </c>
      <c r="E47" s="44" t="s">
        <v>36</v>
      </c>
      <c r="F47" s="41">
        <f t="shared" ref="F47" si="31">SUM(H47-4)</f>
        <v>45635</v>
      </c>
      <c r="G47" s="41">
        <f t="shared" ref="G47" si="32">H47-2</f>
        <v>45637</v>
      </c>
      <c r="H47" s="29">
        <v>45639</v>
      </c>
      <c r="I47" s="41">
        <f t="shared" ref="I47" si="33">H47+9</f>
        <v>45648</v>
      </c>
      <c r="J47" s="41">
        <f t="shared" ref="J47" si="34">I47+2</f>
        <v>45650</v>
      </c>
      <c r="K47" s="7"/>
      <c r="L47" s="6"/>
      <c r="M47" s="51"/>
      <c r="N47" s="6"/>
    </row>
    <row r="48" spans="1:14" s="5" customFormat="1">
      <c r="A48" s="53" t="s">
        <v>187</v>
      </c>
      <c r="B48" s="54" t="s">
        <v>207</v>
      </c>
      <c r="C48" s="78" t="s">
        <v>188</v>
      </c>
      <c r="D48" s="44"/>
      <c r="E48" s="44" t="s">
        <v>36</v>
      </c>
      <c r="F48" s="41">
        <f t="shared" ref="F48" si="35">SUM(H48-4)</f>
        <v>45642</v>
      </c>
      <c r="G48" s="41">
        <f t="shared" ref="G48" si="36">H48-2</f>
        <v>45644</v>
      </c>
      <c r="H48" s="29">
        <v>45646</v>
      </c>
      <c r="I48" s="41">
        <f t="shared" ref="I48" si="37">H48+9</f>
        <v>45655</v>
      </c>
      <c r="J48" s="41">
        <f t="shared" ref="J48" si="38">I48+2</f>
        <v>45657</v>
      </c>
      <c r="K48" s="7"/>
      <c r="L48" s="6"/>
      <c r="M48" s="51"/>
      <c r="N48" s="6"/>
    </row>
    <row r="49" spans="1:14" s="5" customFormat="1">
      <c r="A49" s="53" t="s">
        <v>189</v>
      </c>
      <c r="B49" s="54" t="s">
        <v>209</v>
      </c>
      <c r="C49" s="78" t="s">
        <v>208</v>
      </c>
      <c r="D49" s="44"/>
      <c r="E49" s="44" t="s">
        <v>36</v>
      </c>
      <c r="F49" s="41">
        <f t="shared" ref="F49" si="39">SUM(H49-4)</f>
        <v>45649</v>
      </c>
      <c r="G49" s="41">
        <f t="shared" ref="G49" si="40">H49-2</f>
        <v>45651</v>
      </c>
      <c r="H49" s="29">
        <v>45653</v>
      </c>
      <c r="I49" s="41">
        <f t="shared" ref="I49" si="41">H49+9</f>
        <v>45662</v>
      </c>
      <c r="J49" s="41">
        <f t="shared" ref="J49" si="42">I49+2</f>
        <v>45664</v>
      </c>
      <c r="K49" s="7"/>
      <c r="L49" s="6"/>
      <c r="M49" s="51"/>
      <c r="N49" s="6"/>
    </row>
    <row r="50" spans="1:14" s="5" customFormat="1" ht="15.6">
      <c r="A50" s="85" t="s">
        <v>129</v>
      </c>
      <c r="B50" s="86"/>
      <c r="C50" s="86"/>
      <c r="D50" s="86"/>
      <c r="E50" s="86"/>
      <c r="F50" s="86"/>
      <c r="G50" s="86"/>
      <c r="H50" s="86"/>
      <c r="I50" s="87"/>
      <c r="J50" s="6"/>
      <c r="K50" s="6"/>
      <c r="L50" s="7"/>
      <c r="M50" s="7"/>
      <c r="N50" s="7"/>
    </row>
    <row r="51" spans="1:14" s="6" customFormat="1">
      <c r="A51" s="83" t="s">
        <v>173</v>
      </c>
      <c r="B51" s="79"/>
      <c r="C51" s="79"/>
      <c r="D51" s="79"/>
      <c r="E51" s="79"/>
      <c r="F51" s="79"/>
      <c r="G51" s="79"/>
      <c r="H51" s="79"/>
      <c r="I51" s="84"/>
      <c r="J51"/>
      <c r="K51"/>
      <c r="M51"/>
    </row>
    <row r="52" spans="1:14" s="6" customFormat="1">
      <c r="A52" s="12" t="s">
        <v>7</v>
      </c>
      <c r="B52" s="13" t="s">
        <v>8</v>
      </c>
      <c r="C52" s="19" t="s">
        <v>24</v>
      </c>
      <c r="D52" s="15" t="s">
        <v>10</v>
      </c>
      <c r="E52" s="13" t="s">
        <v>11</v>
      </c>
      <c r="F52" s="16" t="s">
        <v>12</v>
      </c>
      <c r="G52" s="16" t="s">
        <v>13</v>
      </c>
      <c r="H52" s="16" t="s">
        <v>14</v>
      </c>
      <c r="I52" s="16" t="s">
        <v>15</v>
      </c>
      <c r="J52" s="16" t="s">
        <v>15</v>
      </c>
      <c r="K52" s="16" t="s">
        <v>15</v>
      </c>
      <c r="L52"/>
      <c r="M52"/>
    </row>
    <row r="53" spans="1:14" s="6" customFormat="1">
      <c r="A53" s="12" t="s">
        <v>16</v>
      </c>
      <c r="B53" s="16" t="s">
        <v>17</v>
      </c>
      <c r="C53" s="19" t="s">
        <v>18</v>
      </c>
      <c r="D53" s="17"/>
      <c r="E53" s="12" t="s">
        <v>19</v>
      </c>
      <c r="F53" s="12"/>
      <c r="G53" s="12"/>
      <c r="H53" s="12" t="s">
        <v>20</v>
      </c>
      <c r="I53" s="12" t="s">
        <v>29</v>
      </c>
      <c r="J53" s="12" t="s">
        <v>30</v>
      </c>
      <c r="K53" s="12" t="s">
        <v>65</v>
      </c>
      <c r="L53"/>
      <c r="M53" s="5"/>
      <c r="N53" s="7"/>
    </row>
    <row r="54" spans="1:14" s="7" customFormat="1">
      <c r="A54" s="48" t="s">
        <v>115</v>
      </c>
      <c r="B54" s="49" t="s">
        <v>151</v>
      </c>
      <c r="C54" s="43" t="s">
        <v>152</v>
      </c>
      <c r="D54" s="20" t="s">
        <v>116</v>
      </c>
      <c r="E54" s="2" t="s">
        <v>32</v>
      </c>
      <c r="F54" s="25">
        <f>H54-4</f>
        <v>45620</v>
      </c>
      <c r="G54" s="25">
        <f>H54-1</f>
        <v>45623</v>
      </c>
      <c r="H54" s="21">
        <v>45624</v>
      </c>
      <c r="I54" s="25">
        <f t="shared" ref="I54:I56" si="43">H54+7</f>
        <v>45631</v>
      </c>
      <c r="J54" s="25">
        <f t="shared" ref="J54" si="44">I54+3</f>
        <v>45634</v>
      </c>
      <c r="K54" s="25">
        <f>J54+1</f>
        <v>45635</v>
      </c>
      <c r="L54" s="5"/>
      <c r="M54" s="6"/>
    </row>
    <row r="55" spans="1:14" s="7" customFormat="1">
      <c r="A55" s="48" t="s">
        <v>175</v>
      </c>
      <c r="B55" s="49" t="s">
        <v>174</v>
      </c>
      <c r="C55" s="43" t="s">
        <v>210</v>
      </c>
      <c r="D55" s="20"/>
      <c r="E55" s="2" t="s">
        <v>32</v>
      </c>
      <c r="F55" s="25">
        <f>H55-4</f>
        <v>45627</v>
      </c>
      <c r="G55" s="25">
        <f>H55-1</f>
        <v>45630</v>
      </c>
      <c r="H55" s="21">
        <v>45631</v>
      </c>
      <c r="I55" s="25">
        <f t="shared" si="43"/>
        <v>45638</v>
      </c>
      <c r="J55" s="25">
        <f>I55+3</f>
        <v>45641</v>
      </c>
      <c r="K55" s="25">
        <f>I55+4</f>
        <v>45642</v>
      </c>
      <c r="L55" s="5"/>
      <c r="M55" s="6"/>
    </row>
    <row r="56" spans="1:14" s="7" customFormat="1">
      <c r="A56" s="48" t="s">
        <v>194</v>
      </c>
      <c r="B56" s="49" t="s">
        <v>195</v>
      </c>
      <c r="C56" s="43" t="s">
        <v>196</v>
      </c>
      <c r="D56" s="20"/>
      <c r="E56" s="2" t="s">
        <v>32</v>
      </c>
      <c r="F56" s="25">
        <f>H56-4</f>
        <v>45634</v>
      </c>
      <c r="G56" s="25">
        <f>H56-1</f>
        <v>45637</v>
      </c>
      <c r="H56" s="21">
        <v>45638</v>
      </c>
      <c r="I56" s="25">
        <f t="shared" si="43"/>
        <v>45645</v>
      </c>
      <c r="J56" s="25">
        <f>I56+3</f>
        <v>45648</v>
      </c>
      <c r="K56" s="25">
        <f>I56+4</f>
        <v>45649</v>
      </c>
      <c r="L56" s="5"/>
      <c r="M56" s="6"/>
    </row>
    <row r="57" spans="1:14" s="7" customFormat="1">
      <c r="A57" s="48" t="s">
        <v>115</v>
      </c>
      <c r="B57" s="49" t="s">
        <v>197</v>
      </c>
      <c r="C57" s="43" t="s">
        <v>198</v>
      </c>
      <c r="D57" s="20" t="s">
        <v>116</v>
      </c>
      <c r="E57" s="2" t="s">
        <v>32</v>
      </c>
      <c r="F57" s="25">
        <f>H57-4</f>
        <v>45641</v>
      </c>
      <c r="G57" s="25">
        <f>H57-1</f>
        <v>45644</v>
      </c>
      <c r="H57" s="21">
        <v>45645</v>
      </c>
      <c r="I57" s="25">
        <f t="shared" ref="I57:I59" si="45">H57+7</f>
        <v>45652</v>
      </c>
      <c r="J57" s="25">
        <f t="shared" ref="J57" si="46">I57+3</f>
        <v>45655</v>
      </c>
      <c r="K57" s="25">
        <f>J57+1</f>
        <v>45656</v>
      </c>
      <c r="L57" s="5"/>
      <c r="M57" s="6"/>
    </row>
    <row r="58" spans="1:14" s="7" customFormat="1">
      <c r="A58" s="48" t="s">
        <v>175</v>
      </c>
      <c r="B58" s="49" t="s">
        <v>199</v>
      </c>
      <c r="C58" s="43" t="s">
        <v>200</v>
      </c>
      <c r="D58" s="20"/>
      <c r="E58" s="2" t="s">
        <v>32</v>
      </c>
      <c r="F58" s="25">
        <f>H58-4</f>
        <v>45648</v>
      </c>
      <c r="G58" s="25">
        <f>H58-1</f>
        <v>45651</v>
      </c>
      <c r="H58" s="21">
        <v>45652</v>
      </c>
      <c r="I58" s="25">
        <f t="shared" si="45"/>
        <v>45659</v>
      </c>
      <c r="J58" s="25">
        <f>I58+3</f>
        <v>45662</v>
      </c>
      <c r="K58" s="25">
        <f>I58+4</f>
        <v>45663</v>
      </c>
      <c r="L58" s="5"/>
      <c r="M58" s="6"/>
    </row>
    <row r="59" spans="1:14" s="7" customFormat="1">
      <c r="A59" s="48" t="s">
        <v>194</v>
      </c>
      <c r="B59" s="49" t="s">
        <v>212</v>
      </c>
      <c r="C59" s="43" t="s">
        <v>211</v>
      </c>
      <c r="D59" s="20"/>
      <c r="E59" s="2" t="s">
        <v>32</v>
      </c>
      <c r="F59" s="25">
        <f>H59-4</f>
        <v>45655</v>
      </c>
      <c r="G59" s="25">
        <f>H59-1</f>
        <v>45658</v>
      </c>
      <c r="H59" s="21">
        <v>45659</v>
      </c>
      <c r="I59" s="25">
        <f t="shared" si="45"/>
        <v>45666</v>
      </c>
      <c r="J59" s="25">
        <f>I59+3</f>
        <v>45669</v>
      </c>
      <c r="K59" s="25">
        <f>I59+4</f>
        <v>45670</v>
      </c>
      <c r="L59" s="5"/>
      <c r="M59" s="6"/>
    </row>
    <row r="60" spans="1:14" s="65" customFormat="1" ht="15.6">
      <c r="A60" s="67" t="s">
        <v>201</v>
      </c>
      <c r="B60" s="62"/>
      <c r="C60" s="62"/>
      <c r="D60" s="62"/>
      <c r="E60" s="62"/>
      <c r="F60" s="62"/>
      <c r="G60" s="62"/>
      <c r="H60" s="62"/>
      <c r="I60" s="63"/>
      <c r="J60" s="66"/>
      <c r="K60" s="66"/>
      <c r="L60" s="64"/>
    </row>
    <row r="61" spans="1:14" s="6" customFormat="1">
      <c r="A61" s="93" t="s">
        <v>61</v>
      </c>
      <c r="B61" s="93"/>
      <c r="C61" s="93"/>
      <c r="D61" s="93"/>
      <c r="E61" s="93"/>
      <c r="F61" s="93"/>
      <c r="G61" s="93"/>
      <c r="H61" s="93"/>
      <c r="I61" s="93"/>
    </row>
    <row r="62" spans="1:14" s="6" customFormat="1">
      <c r="A62" s="26" t="s">
        <v>7</v>
      </c>
      <c r="B62" s="13" t="s">
        <v>8</v>
      </c>
      <c r="C62" s="19" t="s">
        <v>24</v>
      </c>
      <c r="D62" s="15" t="s">
        <v>121</v>
      </c>
      <c r="E62" s="13" t="s">
        <v>11</v>
      </c>
      <c r="F62" s="16" t="s">
        <v>12</v>
      </c>
      <c r="G62" s="16" t="s">
        <v>13</v>
      </c>
      <c r="H62" s="16" t="s">
        <v>14</v>
      </c>
      <c r="I62" s="16" t="s">
        <v>15</v>
      </c>
      <c r="J62" s="16" t="s">
        <v>15</v>
      </c>
    </row>
    <row r="63" spans="1:14" s="6" customFormat="1">
      <c r="A63" s="26" t="s">
        <v>16</v>
      </c>
      <c r="B63" s="16" t="s">
        <v>17</v>
      </c>
      <c r="C63" s="19" t="s">
        <v>18</v>
      </c>
      <c r="D63" s="27"/>
      <c r="E63" s="16" t="s">
        <v>19</v>
      </c>
      <c r="F63" s="12"/>
      <c r="G63" s="12"/>
      <c r="H63" s="12" t="s">
        <v>20</v>
      </c>
      <c r="I63" s="12" t="s">
        <v>60</v>
      </c>
      <c r="J63" s="12" t="s">
        <v>59</v>
      </c>
      <c r="M63" s="7"/>
      <c r="N63" s="7"/>
    </row>
    <row r="64" spans="1:14" s="7" customFormat="1">
      <c r="A64" s="72" t="s">
        <v>75</v>
      </c>
      <c r="B64" s="73" t="s">
        <v>176</v>
      </c>
      <c r="C64" s="76">
        <v>67061</v>
      </c>
      <c r="D64" s="3" t="s">
        <v>111</v>
      </c>
      <c r="E64" s="44" t="s">
        <v>64</v>
      </c>
      <c r="F64" s="41">
        <f>SUM(H64-4)</f>
        <v>45619</v>
      </c>
      <c r="G64" s="41">
        <f>H64-2</f>
        <v>45621</v>
      </c>
      <c r="H64" s="41">
        <v>45623</v>
      </c>
      <c r="I64" s="41">
        <f t="shared" ref="I64" si="47">H64+6</f>
        <v>45629</v>
      </c>
      <c r="J64" s="41">
        <f>I64+3</f>
        <v>45632</v>
      </c>
    </row>
    <row r="65" spans="1:13" s="7" customFormat="1">
      <c r="A65" s="56" t="s">
        <v>86</v>
      </c>
      <c r="B65" s="57" t="s">
        <v>153</v>
      </c>
      <c r="C65" s="40">
        <v>44416</v>
      </c>
      <c r="D65" s="3" t="s">
        <v>70</v>
      </c>
      <c r="E65" s="44" t="s">
        <v>64</v>
      </c>
      <c r="F65" s="41">
        <f t="shared" ref="F65" si="48">SUM(H65-4)</f>
        <v>45626</v>
      </c>
      <c r="G65" s="41">
        <f t="shared" ref="G65" si="49">H65-2</f>
        <v>45628</v>
      </c>
      <c r="H65" s="41">
        <v>45630</v>
      </c>
      <c r="I65" s="41">
        <f>H65+6</f>
        <v>45636</v>
      </c>
      <c r="J65" s="41">
        <f t="shared" ref="J65" si="50">I65+3</f>
        <v>45639</v>
      </c>
    </row>
    <row r="66" spans="1:13" s="7" customFormat="1">
      <c r="A66" s="56" t="s">
        <v>112</v>
      </c>
      <c r="B66" s="57" t="s">
        <v>154</v>
      </c>
      <c r="C66" s="40">
        <v>45420</v>
      </c>
      <c r="D66" s="3" t="s">
        <v>113</v>
      </c>
      <c r="E66" s="44" t="s">
        <v>64</v>
      </c>
      <c r="F66" s="41">
        <f>SUM(H66-4)</f>
        <v>45633</v>
      </c>
      <c r="G66" s="41">
        <f>H66-2</f>
        <v>45635</v>
      </c>
      <c r="H66" s="41">
        <v>45637</v>
      </c>
      <c r="I66" s="41">
        <f>H66+6</f>
        <v>45643</v>
      </c>
      <c r="J66" s="41">
        <f>I66+3</f>
        <v>45646</v>
      </c>
    </row>
    <row r="67" spans="1:13" s="7" customFormat="1">
      <c r="A67" s="72" t="s">
        <v>75</v>
      </c>
      <c r="B67" s="73" t="s">
        <v>177</v>
      </c>
      <c r="C67" s="70">
        <v>67062</v>
      </c>
      <c r="D67" s="3" t="s">
        <v>111</v>
      </c>
      <c r="E67" s="44" t="s">
        <v>64</v>
      </c>
      <c r="F67" s="41">
        <f>SUM(H67-4)</f>
        <v>45640</v>
      </c>
      <c r="G67" s="41">
        <f>H67-2</f>
        <v>45642</v>
      </c>
      <c r="H67" s="41">
        <v>45644</v>
      </c>
      <c r="I67" s="41">
        <f t="shared" ref="I67:I69" si="51">H67+6</f>
        <v>45650</v>
      </c>
      <c r="J67" s="41">
        <f>I67+3</f>
        <v>45653</v>
      </c>
    </row>
    <row r="68" spans="1:13" s="7" customFormat="1">
      <c r="A68" s="72" t="s">
        <v>86</v>
      </c>
      <c r="B68" s="73" t="s">
        <v>178</v>
      </c>
      <c r="C68" s="70">
        <v>44417</v>
      </c>
      <c r="D68" s="3" t="s">
        <v>70</v>
      </c>
      <c r="E68" s="44" t="s">
        <v>64</v>
      </c>
      <c r="F68" s="41">
        <f t="shared" ref="F68" si="52">SUM(H68-4)</f>
        <v>45647</v>
      </c>
      <c r="G68" s="41">
        <f t="shared" ref="G68" si="53">H68-2</f>
        <v>45649</v>
      </c>
      <c r="H68" s="41">
        <v>45651</v>
      </c>
      <c r="I68" s="41">
        <f t="shared" si="51"/>
        <v>45657</v>
      </c>
      <c r="J68" s="41">
        <f t="shared" ref="J68" si="54">I68+3</f>
        <v>45660</v>
      </c>
    </row>
    <row r="69" spans="1:13" s="7" customFormat="1">
      <c r="A69" s="56" t="s">
        <v>87</v>
      </c>
      <c r="B69" s="57" t="s">
        <v>179</v>
      </c>
      <c r="C69" s="40">
        <v>45421</v>
      </c>
      <c r="D69" s="3" t="s">
        <v>113</v>
      </c>
      <c r="E69" s="44" t="s">
        <v>64</v>
      </c>
      <c r="F69" s="41">
        <f>SUM(H69-4)</f>
        <v>45654</v>
      </c>
      <c r="G69" s="41">
        <f>H69-2</f>
        <v>45656</v>
      </c>
      <c r="H69" s="41">
        <v>45658</v>
      </c>
      <c r="I69" s="41">
        <f t="shared" si="51"/>
        <v>45664</v>
      </c>
      <c r="J69" s="41">
        <f>I69+3</f>
        <v>45667</v>
      </c>
    </row>
    <row r="70" spans="1:13" ht="15.6">
      <c r="A70" s="85" t="s">
        <v>130</v>
      </c>
      <c r="B70" s="86"/>
      <c r="C70" s="86"/>
      <c r="D70" s="86"/>
      <c r="E70" s="86"/>
      <c r="F70" s="86"/>
      <c r="G70" s="86"/>
      <c r="H70" s="86"/>
      <c r="I70" s="87"/>
      <c r="J70" s="6"/>
      <c r="K70" s="6"/>
      <c r="L70" s="7"/>
      <c r="M70" s="7"/>
    </row>
    <row r="71" spans="1:13" s="6" customFormat="1">
      <c r="A71" s="83" t="s">
        <v>132</v>
      </c>
      <c r="B71" s="79"/>
      <c r="C71" s="79"/>
      <c r="D71" s="79"/>
      <c r="E71" s="79"/>
      <c r="F71" s="79"/>
      <c r="G71" s="79"/>
      <c r="H71" s="79"/>
      <c r="I71" s="84"/>
    </row>
    <row r="72" spans="1:13" s="6" customFormat="1">
      <c r="A72" s="12" t="s">
        <v>7</v>
      </c>
      <c r="B72" s="16" t="s">
        <v>8</v>
      </c>
      <c r="C72" s="19" t="s">
        <v>24</v>
      </c>
      <c r="D72" s="15" t="s">
        <v>10</v>
      </c>
      <c r="E72" s="13" t="s">
        <v>11</v>
      </c>
      <c r="F72" s="16" t="s">
        <v>12</v>
      </c>
      <c r="G72" s="16" t="s">
        <v>13</v>
      </c>
      <c r="H72" s="16" t="s">
        <v>14</v>
      </c>
      <c r="I72" s="16" t="s">
        <v>15</v>
      </c>
      <c r="J72" s="16" t="s">
        <v>74</v>
      </c>
    </row>
    <row r="73" spans="1:13" s="6" customFormat="1">
      <c r="A73" s="12" t="s">
        <v>16</v>
      </c>
      <c r="B73" s="16" t="s">
        <v>17</v>
      </c>
      <c r="C73" s="19" t="s">
        <v>18</v>
      </c>
      <c r="D73" s="12"/>
      <c r="E73" s="12" t="s">
        <v>19</v>
      </c>
      <c r="F73" s="12"/>
      <c r="G73" s="12"/>
      <c r="H73" s="12" t="s">
        <v>20</v>
      </c>
      <c r="I73" s="12" t="s">
        <v>33</v>
      </c>
      <c r="J73" s="12" t="s">
        <v>34</v>
      </c>
      <c r="M73" s="7"/>
    </row>
    <row r="74" spans="1:13">
      <c r="A74" s="22" t="s">
        <v>136</v>
      </c>
      <c r="B74" s="23" t="s">
        <v>155</v>
      </c>
      <c r="C74" s="39" t="s">
        <v>156</v>
      </c>
      <c r="D74" s="50" t="s">
        <v>105</v>
      </c>
      <c r="E74" s="24" t="s">
        <v>35</v>
      </c>
      <c r="F74" s="25">
        <f t="shared" ref="F74" si="55">H74-4</f>
        <v>45622</v>
      </c>
      <c r="G74" s="25">
        <f t="shared" ref="G74" si="56">H74-1</f>
        <v>45625</v>
      </c>
      <c r="H74" s="25">
        <v>45626</v>
      </c>
      <c r="I74" s="25">
        <f>H74+15</f>
        <v>45641</v>
      </c>
      <c r="J74" s="25">
        <f t="shared" ref="J74" si="57">I74+2</f>
        <v>45643</v>
      </c>
      <c r="K74" s="7"/>
      <c r="L74" s="7"/>
      <c r="M74" s="7"/>
    </row>
    <row r="75" spans="1:13">
      <c r="A75" s="22" t="s">
        <v>88</v>
      </c>
      <c r="B75" s="23" t="s">
        <v>214</v>
      </c>
      <c r="C75" s="39" t="s">
        <v>213</v>
      </c>
      <c r="D75" s="50" t="s">
        <v>69</v>
      </c>
      <c r="E75" s="24" t="s">
        <v>35</v>
      </c>
      <c r="F75" s="25">
        <f>H75-4</f>
        <v>45629</v>
      </c>
      <c r="G75" s="25">
        <f>H75-1</f>
        <v>45632</v>
      </c>
      <c r="H75" s="25">
        <v>45633</v>
      </c>
      <c r="I75" s="25">
        <f>H75+15</f>
        <v>45648</v>
      </c>
      <c r="J75" s="25">
        <f>I75+2</f>
        <v>45650</v>
      </c>
      <c r="K75" s="7"/>
      <c r="L75" s="7"/>
      <c r="M75" s="7"/>
    </row>
    <row r="76" spans="1:13">
      <c r="A76" s="22" t="s">
        <v>81</v>
      </c>
      <c r="B76" s="23" t="s">
        <v>216</v>
      </c>
      <c r="C76" s="39" t="s">
        <v>215</v>
      </c>
      <c r="D76" s="50" t="s">
        <v>106</v>
      </c>
      <c r="E76" s="24" t="s">
        <v>35</v>
      </c>
      <c r="F76" s="25">
        <f t="shared" ref="F76" si="58">H76-4</f>
        <v>45636</v>
      </c>
      <c r="G76" s="25">
        <f t="shared" ref="G76" si="59">H76-1</f>
        <v>45639</v>
      </c>
      <c r="H76" s="25">
        <v>45640</v>
      </c>
      <c r="I76" s="25">
        <f>H76+15</f>
        <v>45655</v>
      </c>
      <c r="J76" s="25">
        <f t="shared" ref="J76" si="60">I76+2</f>
        <v>45657</v>
      </c>
      <c r="K76" s="7"/>
      <c r="L76" s="7"/>
      <c r="M76" s="7"/>
    </row>
    <row r="77" spans="1:13">
      <c r="A77" s="22" t="s">
        <v>161</v>
      </c>
      <c r="B77" s="23" t="s">
        <v>218</v>
      </c>
      <c r="C77" s="39" t="s">
        <v>217</v>
      </c>
      <c r="D77" s="50" t="s">
        <v>107</v>
      </c>
      <c r="E77" s="24" t="s">
        <v>35</v>
      </c>
      <c r="F77" s="25">
        <f>H77-4</f>
        <v>45643</v>
      </c>
      <c r="G77" s="25">
        <f>H77-1</f>
        <v>45646</v>
      </c>
      <c r="H77" s="25">
        <v>45647</v>
      </c>
      <c r="I77" s="25">
        <f t="shared" ref="I77:I78" si="61">H77+15</f>
        <v>45662</v>
      </c>
      <c r="J77" s="25">
        <f>I77+2</f>
        <v>45664</v>
      </c>
      <c r="K77" s="7"/>
      <c r="L77" s="7"/>
      <c r="M77" s="7"/>
    </row>
    <row r="78" spans="1:13">
      <c r="A78" s="22" t="s">
        <v>136</v>
      </c>
      <c r="B78" s="23" t="s">
        <v>220</v>
      </c>
      <c r="C78" s="39" t="s">
        <v>219</v>
      </c>
      <c r="D78" s="50" t="s">
        <v>105</v>
      </c>
      <c r="E78" s="24" t="s">
        <v>35</v>
      </c>
      <c r="F78" s="25">
        <f t="shared" ref="F78" si="62">H78-4</f>
        <v>45650</v>
      </c>
      <c r="G78" s="25">
        <f t="shared" ref="G78" si="63">H78-1</f>
        <v>45653</v>
      </c>
      <c r="H78" s="25">
        <v>45654</v>
      </c>
      <c r="I78" s="25">
        <f t="shared" si="61"/>
        <v>45669</v>
      </c>
      <c r="J78" s="25">
        <f t="shared" ref="J78" si="64">I78+2</f>
        <v>45671</v>
      </c>
      <c r="K78" s="7"/>
      <c r="L78" s="7"/>
      <c r="M78" s="7"/>
    </row>
    <row r="79" spans="1:13" ht="15.6">
      <c r="A79" s="80" t="s">
        <v>126</v>
      </c>
      <c r="B79" s="81"/>
      <c r="C79" s="81"/>
      <c r="D79" s="81"/>
      <c r="E79" s="81"/>
      <c r="F79" s="81"/>
      <c r="G79" s="81"/>
      <c r="H79" s="81"/>
      <c r="I79" s="82"/>
    </row>
    <row r="80" spans="1:13">
      <c r="A80" s="92" t="s">
        <v>123</v>
      </c>
      <c r="B80" s="93"/>
      <c r="C80" s="93"/>
      <c r="D80" s="93"/>
      <c r="E80" s="93"/>
      <c r="F80" s="93"/>
      <c r="G80" s="93"/>
      <c r="H80" s="93"/>
      <c r="I80" s="94"/>
    </row>
    <row r="81" spans="1:13" s="5" customFormat="1">
      <c r="A81" s="12" t="s">
        <v>7</v>
      </c>
      <c r="B81" s="13" t="s">
        <v>8</v>
      </c>
      <c r="C81" s="14" t="s">
        <v>9</v>
      </c>
      <c r="D81" s="15" t="s">
        <v>10</v>
      </c>
      <c r="E81" s="13" t="s">
        <v>11</v>
      </c>
      <c r="F81" s="16" t="s">
        <v>12</v>
      </c>
      <c r="G81" s="16" t="s">
        <v>13</v>
      </c>
      <c r="H81" s="16" t="s">
        <v>14</v>
      </c>
      <c r="I81" s="16" t="s">
        <v>119</v>
      </c>
      <c r="J81"/>
      <c r="K81"/>
      <c r="L81"/>
      <c r="M81"/>
    </row>
    <row r="82" spans="1:13" s="5" customFormat="1" ht="16.2" customHeight="1">
      <c r="A82" s="12" t="s">
        <v>16</v>
      </c>
      <c r="B82" s="16" t="s">
        <v>17</v>
      </c>
      <c r="C82" s="14" t="s">
        <v>18</v>
      </c>
      <c r="D82" s="17"/>
      <c r="E82" s="12" t="s">
        <v>19</v>
      </c>
      <c r="F82" s="12"/>
      <c r="G82" s="12"/>
      <c r="H82" s="12" t="s">
        <v>20</v>
      </c>
      <c r="I82" s="59" t="s">
        <v>120</v>
      </c>
      <c r="J82"/>
      <c r="K82"/>
      <c r="L82"/>
      <c r="M82"/>
    </row>
    <row r="83" spans="1:13" s="5" customFormat="1" ht="16.2" customHeight="1">
      <c r="A83" s="46" t="s">
        <v>145</v>
      </c>
      <c r="B83" s="45" t="s">
        <v>158</v>
      </c>
      <c r="C83" s="43" t="s">
        <v>144</v>
      </c>
      <c r="D83" s="52" t="s">
        <v>104</v>
      </c>
      <c r="E83" s="2" t="s">
        <v>80</v>
      </c>
      <c r="F83" s="25">
        <f>H83-4</f>
        <v>45600</v>
      </c>
      <c r="G83" s="25">
        <f>H83-1</f>
        <v>45603</v>
      </c>
      <c r="H83" s="47">
        <v>45604</v>
      </c>
      <c r="I83" s="25">
        <f>H83+20</f>
        <v>45624</v>
      </c>
    </row>
    <row r="84" spans="1:13" s="5" customFormat="1" ht="16.2" customHeight="1">
      <c r="A84" s="46" t="s">
        <v>82</v>
      </c>
      <c r="B84" s="45" t="s">
        <v>157</v>
      </c>
      <c r="C84" s="43" t="s">
        <v>146</v>
      </c>
      <c r="D84" s="52" t="s">
        <v>102</v>
      </c>
      <c r="E84" s="2" t="s">
        <v>80</v>
      </c>
      <c r="F84" s="25">
        <f t="shared" ref="F84" si="65">H84-4</f>
        <v>45621</v>
      </c>
      <c r="G84" s="25">
        <f t="shared" ref="G84" si="66">H84-1</f>
        <v>45624</v>
      </c>
      <c r="H84" s="47">
        <v>45625</v>
      </c>
      <c r="I84" s="25">
        <f>H84+21</f>
        <v>45646</v>
      </c>
    </row>
    <row r="85" spans="1:13" ht="15.6">
      <c r="A85" s="80" t="s">
        <v>124</v>
      </c>
      <c r="B85" s="81"/>
      <c r="C85" s="81"/>
      <c r="D85" s="81"/>
      <c r="E85" s="81"/>
      <c r="F85" s="81"/>
      <c r="G85" s="81"/>
      <c r="H85" s="81"/>
      <c r="I85" s="82"/>
    </row>
    <row r="86" spans="1:13">
      <c r="A86" s="92" t="s">
        <v>122</v>
      </c>
      <c r="B86" s="93"/>
      <c r="C86" s="93"/>
      <c r="D86" s="93"/>
      <c r="E86" s="93"/>
      <c r="F86" s="93"/>
      <c r="G86" s="93"/>
      <c r="H86" s="93"/>
      <c r="I86" s="94"/>
    </row>
    <row r="87" spans="1:13">
      <c r="A87" s="12" t="s">
        <v>7</v>
      </c>
      <c r="B87" s="13" t="s">
        <v>8</v>
      </c>
      <c r="C87" s="14" t="s">
        <v>9</v>
      </c>
      <c r="D87" s="15" t="s">
        <v>10</v>
      </c>
      <c r="E87" s="13" t="s">
        <v>11</v>
      </c>
      <c r="F87" s="16" t="s">
        <v>12</v>
      </c>
      <c r="G87" s="16" t="s">
        <v>13</v>
      </c>
      <c r="H87" s="16" t="s">
        <v>14</v>
      </c>
      <c r="I87" s="16" t="s">
        <v>14</v>
      </c>
    </row>
    <row r="88" spans="1:13">
      <c r="A88" s="12" t="s">
        <v>16</v>
      </c>
      <c r="B88" s="16" t="s">
        <v>17</v>
      </c>
      <c r="C88" s="14" t="s">
        <v>18</v>
      </c>
      <c r="D88" s="17"/>
      <c r="E88" s="12" t="s">
        <v>19</v>
      </c>
      <c r="F88" s="12"/>
      <c r="G88" s="12"/>
      <c r="H88" s="12" t="s">
        <v>20</v>
      </c>
      <c r="I88" s="59" t="s">
        <v>85</v>
      </c>
    </row>
    <row r="89" spans="1:13" s="5" customFormat="1" ht="16.2" customHeight="1">
      <c r="A89" s="46" t="s">
        <v>145</v>
      </c>
      <c r="B89" s="45" t="s">
        <v>158</v>
      </c>
      <c r="C89" s="43" t="s">
        <v>144</v>
      </c>
      <c r="D89" s="52" t="s">
        <v>104</v>
      </c>
      <c r="E89" s="2" t="s">
        <v>80</v>
      </c>
      <c r="F89" s="25">
        <f>H89-4</f>
        <v>45600</v>
      </c>
      <c r="G89" s="25">
        <f>H89-1</f>
        <v>45603</v>
      </c>
      <c r="H89" s="47">
        <v>45604</v>
      </c>
      <c r="I89" s="25">
        <f>H89+23</f>
        <v>45627</v>
      </c>
    </row>
    <row r="90" spans="1:13" s="5" customFormat="1" ht="16.2" customHeight="1">
      <c r="A90" s="46" t="s">
        <v>82</v>
      </c>
      <c r="B90" s="45" t="s">
        <v>157</v>
      </c>
      <c r="C90" s="43" t="s">
        <v>146</v>
      </c>
      <c r="D90" s="52" t="s">
        <v>102</v>
      </c>
      <c r="E90" s="2" t="s">
        <v>80</v>
      </c>
      <c r="F90" s="25">
        <f t="shared" ref="F90" si="67">H90-4</f>
        <v>45621</v>
      </c>
      <c r="G90" s="25">
        <f t="shared" ref="G90" si="68">H90-1</f>
        <v>45624</v>
      </c>
      <c r="H90" s="47">
        <v>45625</v>
      </c>
      <c r="I90" s="25">
        <f>H90+24</f>
        <v>45649</v>
      </c>
    </row>
    <row r="91" spans="1:13">
      <c r="L91" s="7"/>
      <c r="M91" s="7"/>
    </row>
    <row r="92" spans="1:13">
      <c r="A92" s="61" t="s">
        <v>114</v>
      </c>
      <c r="D92" s="9"/>
      <c r="F92" s="31"/>
      <c r="G92" s="31"/>
      <c r="H92" s="31"/>
      <c r="I92" s="31"/>
      <c r="J92" s="31"/>
      <c r="K92" s="6"/>
    </row>
    <row r="93" spans="1:13">
      <c r="A93" s="32" t="s">
        <v>37</v>
      </c>
      <c r="C93" s="33"/>
      <c r="D93" s="9"/>
      <c r="F93" s="31"/>
      <c r="G93" s="31"/>
      <c r="H93" s="31"/>
      <c r="I93" s="31"/>
      <c r="J93" s="31"/>
      <c r="K93" s="6"/>
      <c r="L93" s="6"/>
      <c r="M93" s="6"/>
    </row>
    <row r="94" spans="1:13">
      <c r="A94" s="32"/>
      <c r="C94" s="33"/>
      <c r="D94" s="9"/>
      <c r="F94" s="31"/>
      <c r="G94" s="31"/>
      <c r="H94" s="31"/>
      <c r="I94" s="31"/>
      <c r="J94" s="31"/>
      <c r="K94" s="6"/>
      <c r="L94" s="6"/>
      <c r="M94" s="6"/>
    </row>
    <row r="95" spans="1:13">
      <c r="A95" s="34" t="s">
        <v>38</v>
      </c>
      <c r="B95" s="34"/>
      <c r="C95" s="34"/>
      <c r="D95" s="34"/>
      <c r="E95" s="34"/>
      <c r="F95" s="34"/>
      <c r="G95" s="34"/>
      <c r="L95" s="6"/>
      <c r="M95" s="6"/>
    </row>
    <row r="96" spans="1:13">
      <c r="A96" s="34" t="s">
        <v>39</v>
      </c>
      <c r="B96" s="34" t="s">
        <v>40</v>
      </c>
      <c r="C96" s="34"/>
      <c r="D96" s="34"/>
      <c r="E96" s="34"/>
      <c r="F96" s="34"/>
      <c r="G96" s="34"/>
    </row>
    <row r="97" spans="1:9">
      <c r="A97" s="34"/>
      <c r="B97" s="34"/>
      <c r="C97" s="34" t="s">
        <v>41</v>
      </c>
      <c r="D97" s="34"/>
      <c r="E97" s="34"/>
      <c r="F97" s="34"/>
    </row>
    <row r="98" spans="1:9">
      <c r="A98" s="34"/>
      <c r="B98" s="34"/>
      <c r="C98" s="34" t="s">
        <v>42</v>
      </c>
      <c r="D98" s="34"/>
      <c r="E98" s="34"/>
      <c r="F98" s="34"/>
    </row>
    <row r="99" spans="1:9">
      <c r="A99" s="34"/>
      <c r="B99" s="34"/>
      <c r="C99" s="34" t="s">
        <v>117</v>
      </c>
      <c r="D99" s="34"/>
      <c r="E99" s="34"/>
      <c r="F99" s="34"/>
    </row>
    <row r="100" spans="1:9">
      <c r="A100" s="34"/>
      <c r="B100" s="34"/>
      <c r="C100" s="34" t="s">
        <v>89</v>
      </c>
      <c r="D100" s="34" t="s">
        <v>90</v>
      </c>
      <c r="E100" s="34"/>
      <c r="F100" s="34"/>
    </row>
    <row r="101" spans="1:9">
      <c r="A101" s="34"/>
      <c r="B101" s="34"/>
      <c r="C101" s="34" t="s">
        <v>91</v>
      </c>
      <c r="D101" s="34"/>
      <c r="E101" s="34"/>
      <c r="F101" s="34"/>
    </row>
    <row r="102" spans="1:9">
      <c r="A102" s="34"/>
      <c r="B102" s="34" t="s">
        <v>43</v>
      </c>
      <c r="C102" s="34"/>
      <c r="D102" s="34"/>
      <c r="E102" s="34"/>
      <c r="F102" s="34"/>
      <c r="G102" s="34"/>
    </row>
    <row r="103" spans="1:9">
      <c r="A103" s="34"/>
      <c r="B103" s="34"/>
      <c r="C103" s="34" t="s">
        <v>44</v>
      </c>
      <c r="D103" s="34"/>
      <c r="E103" s="34"/>
      <c r="F103" s="34"/>
    </row>
    <row r="104" spans="1:9">
      <c r="A104" s="34"/>
      <c r="B104" s="34"/>
      <c r="C104" s="34" t="s">
        <v>45</v>
      </c>
      <c r="D104" s="34"/>
      <c r="E104" s="34"/>
      <c r="F104" s="34"/>
    </row>
    <row r="105" spans="1:9">
      <c r="A105" s="34"/>
      <c r="B105" s="34"/>
      <c r="C105" s="34" t="s">
        <v>46</v>
      </c>
      <c r="D105" s="34"/>
      <c r="E105" s="34"/>
      <c r="F105" s="34"/>
    </row>
    <row r="106" spans="1:9">
      <c r="A106" s="34"/>
      <c r="B106" s="34"/>
      <c r="C106" s="34" t="s">
        <v>92</v>
      </c>
      <c r="D106" s="34" t="s">
        <v>93</v>
      </c>
      <c r="E106" s="34"/>
      <c r="F106" s="34"/>
    </row>
    <row r="107" spans="1:9">
      <c r="A107" s="34"/>
      <c r="B107" s="34"/>
      <c r="C107" s="34" t="s">
        <v>118</v>
      </c>
      <c r="D107" s="34"/>
      <c r="E107" s="34"/>
      <c r="F107" s="34"/>
    </row>
    <row r="108" spans="1:9">
      <c r="A108" s="34" t="s">
        <v>47</v>
      </c>
      <c r="B108" s="34" t="s">
        <v>48</v>
      </c>
      <c r="C108" s="34"/>
      <c r="D108" s="34"/>
      <c r="E108" s="34"/>
      <c r="F108" s="34"/>
      <c r="G108" s="34"/>
      <c r="H108" s="34"/>
      <c r="I108" s="34"/>
    </row>
    <row r="109" spans="1:9">
      <c r="A109" s="34" t="s">
        <v>49</v>
      </c>
      <c r="B109" s="34" t="s">
        <v>50</v>
      </c>
      <c r="C109" s="34"/>
      <c r="D109" s="34"/>
      <c r="E109" s="34"/>
      <c r="F109" s="34"/>
      <c r="G109" s="34"/>
      <c r="H109" s="34"/>
      <c r="I109" s="34"/>
    </row>
    <row r="110" spans="1:9">
      <c r="A110" s="34" t="s">
        <v>51</v>
      </c>
      <c r="B110" s="34" t="s">
        <v>52</v>
      </c>
      <c r="C110" s="34"/>
      <c r="D110" s="34"/>
      <c r="E110" s="34"/>
      <c r="F110" s="34"/>
      <c r="G110" s="34"/>
      <c r="H110" s="34"/>
      <c r="I110" s="34"/>
    </row>
    <row r="111" spans="1:9">
      <c r="A111" s="34" t="s">
        <v>53</v>
      </c>
      <c r="B111" s="34" t="s">
        <v>54</v>
      </c>
      <c r="C111" s="34"/>
      <c r="D111" s="34"/>
      <c r="E111" s="34"/>
      <c r="F111" s="34"/>
      <c r="G111" s="34"/>
    </row>
    <row r="112" spans="1:9">
      <c r="A112" s="34" t="s">
        <v>55</v>
      </c>
      <c r="B112" s="34" t="s">
        <v>94</v>
      </c>
      <c r="C112" s="34"/>
      <c r="D112" s="34"/>
      <c r="E112" s="34"/>
      <c r="F112" s="34"/>
      <c r="G112" s="34"/>
    </row>
    <row r="113" spans="1:6">
      <c r="A113" s="60" t="s">
        <v>95</v>
      </c>
      <c r="B113" s="61" t="s">
        <v>96</v>
      </c>
      <c r="D113" s="34"/>
      <c r="F113" s="34"/>
    </row>
    <row r="114" spans="1:6">
      <c r="C114" s="61" t="s">
        <v>99</v>
      </c>
    </row>
    <row r="115" spans="1:6">
      <c r="A115" s="60" t="s">
        <v>97</v>
      </c>
      <c r="B115" s="61" t="s">
        <v>100</v>
      </c>
      <c r="C115" s="61" t="s">
        <v>98</v>
      </c>
      <c r="D115" s="60" t="s">
        <v>101</v>
      </c>
    </row>
  </sheetData>
  <mergeCells count="24">
    <mergeCell ref="A80:I80"/>
    <mergeCell ref="A85:I85"/>
    <mergeCell ref="A86:I86"/>
    <mergeCell ref="A9:I9"/>
    <mergeCell ref="A61:I61"/>
    <mergeCell ref="A36:I36"/>
    <mergeCell ref="A37:I37"/>
    <mergeCell ref="A28:I28"/>
    <mergeCell ref="A27:I27"/>
    <mergeCell ref="A18:I18"/>
    <mergeCell ref="A17:I17"/>
    <mergeCell ref="A51:I51"/>
    <mergeCell ref="A50:I50"/>
    <mergeCell ref="A13:J13"/>
    <mergeCell ref="A15:J15"/>
    <mergeCell ref="A42:I42"/>
    <mergeCell ref="A79:I79"/>
    <mergeCell ref="A71:I71"/>
    <mergeCell ref="A70:I70"/>
    <mergeCell ref="C1:I3"/>
    <mergeCell ref="C4:I4"/>
    <mergeCell ref="C5:I5"/>
    <mergeCell ref="C6:I6"/>
    <mergeCell ref="A8:I8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56</v>
      </c>
      <c r="C1" s="2" t="s">
        <v>57</v>
      </c>
      <c r="D1" s="3" t="s">
        <v>58</v>
      </c>
    </row>
  </sheetData>
  <phoneticPr fontId="2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revision>0</cp:revision>
  <dcterms:created xsi:type="dcterms:W3CDTF">2024-04-17T07:55:36Z</dcterms:created>
  <dcterms:modified xsi:type="dcterms:W3CDTF">2024-11-20T07:35:34Z</dcterms:modified>
</cp:coreProperties>
</file>