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6" yWindow="900" windowWidth="23256" windowHeight="13176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I41" i="1" l="1"/>
  <c r="G41" i="1"/>
  <c r="F41" i="1"/>
  <c r="I93" i="1" l="1"/>
  <c r="G93" i="1"/>
  <c r="F93" i="1"/>
  <c r="I87" i="1"/>
  <c r="G87" i="1"/>
  <c r="F87" i="1"/>
  <c r="F67" i="1"/>
  <c r="G67" i="1"/>
  <c r="I67" i="1"/>
  <c r="J67" i="1" s="1"/>
  <c r="F66" i="1"/>
  <c r="G66" i="1"/>
  <c r="I66" i="1"/>
  <c r="J66" i="1" s="1"/>
  <c r="I61" i="1"/>
  <c r="K61" i="1" s="1"/>
  <c r="G61" i="1"/>
  <c r="F61" i="1"/>
  <c r="I60" i="1"/>
  <c r="K60" i="1" s="1"/>
  <c r="G60" i="1"/>
  <c r="F60" i="1"/>
  <c r="I59" i="1"/>
  <c r="J59" i="1" s="1"/>
  <c r="K59" i="1" s="1"/>
  <c r="G59" i="1"/>
  <c r="F59" i="1"/>
  <c r="I36" i="1"/>
  <c r="G36" i="1"/>
  <c r="F36" i="1"/>
  <c r="I35" i="1"/>
  <c r="G35" i="1"/>
  <c r="F35" i="1"/>
  <c r="I34" i="1"/>
  <c r="G34" i="1"/>
  <c r="F34" i="1"/>
  <c r="I21" i="1"/>
  <c r="G21" i="1"/>
  <c r="F21" i="1"/>
  <c r="I26" i="1"/>
  <c r="J26" i="1" s="1"/>
  <c r="K26" i="1" s="1"/>
  <c r="G26" i="1"/>
  <c r="F26" i="1"/>
  <c r="I15" i="1"/>
  <c r="I13" i="1"/>
  <c r="I12" i="1"/>
  <c r="G12" i="1"/>
  <c r="F12" i="1"/>
  <c r="F13" i="1"/>
  <c r="G13" i="1"/>
  <c r="J61" i="1" l="1"/>
  <c r="J60" i="1"/>
  <c r="I22" i="1"/>
  <c r="I81" i="1" l="1"/>
  <c r="J81" i="1" s="1"/>
  <c r="G81" i="1"/>
  <c r="F81" i="1"/>
  <c r="I47" i="1"/>
  <c r="J47" i="1" s="1"/>
  <c r="G47" i="1"/>
  <c r="F47" i="1"/>
  <c r="I51" i="1"/>
  <c r="J51" i="1" s="1"/>
  <c r="G51" i="1"/>
  <c r="F51" i="1"/>
  <c r="I42" i="1"/>
  <c r="G42" i="1"/>
  <c r="F42" i="1"/>
  <c r="I33" i="1"/>
  <c r="G33" i="1"/>
  <c r="F33" i="1"/>
  <c r="J22" i="1"/>
  <c r="K22" i="1" s="1"/>
  <c r="G22" i="1"/>
  <c r="F22" i="1"/>
  <c r="I25" i="1"/>
  <c r="J25" i="1" s="1"/>
  <c r="K25" i="1" s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I31" i="1" l="1"/>
  <c r="I70" i="1" l="1"/>
  <c r="J70" i="1" s="1"/>
  <c r="G70" i="1"/>
  <c r="F70" i="1"/>
  <c r="I76" i="1"/>
  <c r="J76" i="1" s="1"/>
  <c r="G76" i="1"/>
  <c r="F76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56" i="1"/>
  <c r="J56" i="1" s="1"/>
  <c r="K56" i="1" s="1"/>
  <c r="G56" i="1"/>
  <c r="F56" i="1"/>
  <c r="I58" i="1"/>
  <c r="K58" i="1" s="1"/>
  <c r="G58" i="1"/>
  <c r="F58" i="1"/>
  <c r="I57" i="1"/>
  <c r="K57" i="1" s="1"/>
  <c r="G57" i="1"/>
  <c r="F57" i="1"/>
  <c r="G31" i="1"/>
  <c r="F31" i="1"/>
  <c r="G15" i="1"/>
  <c r="F15" i="1"/>
  <c r="J57" i="1" l="1"/>
  <c r="I69" i="1" l="1"/>
  <c r="J69" i="1" s="1"/>
  <c r="G69" i="1"/>
  <c r="F69" i="1"/>
  <c r="F32" i="1" l="1"/>
  <c r="I71" i="1" l="1"/>
  <c r="J71" i="1" s="1"/>
  <c r="G71" i="1"/>
  <c r="F71" i="1"/>
  <c r="I32" i="1" l="1"/>
  <c r="G32" i="1"/>
  <c r="I50" i="1" l="1"/>
  <c r="J50" i="1" s="1"/>
  <c r="I48" i="1"/>
  <c r="J48" i="1" s="1"/>
  <c r="F50" i="1" l="1"/>
  <c r="G50" i="1"/>
  <c r="F48" i="1"/>
  <c r="G48" i="1"/>
</calcChain>
</file>

<file path=xl/sharedStrings.xml><?xml version="1.0" encoding="utf-8"?>
<sst xmlns="http://schemas.openxmlformats.org/spreadsheetml/2006/main" count="441" uniqueCount="247">
  <si>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</si>
  <si>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</si>
  <si>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</si>
  <si>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</si>
  <si>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</si>
  <si>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</si>
  <si>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</si>
  <si>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</si>
  <si>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</si>
  <si>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</si>
  <si>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</si>
  <si>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</si>
  <si>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</si>
  <si>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</si>
  <si>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</si>
  <si>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</si>
  <si>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</si>
  <si>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</si>
  <si>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</si>
  <si>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</si>
  <si>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</si>
  <si>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</si>
  <si>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</si>
  <si>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</si>
  <si>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t>船名航次缩写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</si>
  <si>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</si>
  <si>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DA NANG</t>
  </si>
  <si>
    <t>HHX2</t>
  </si>
  <si>
    <t>NPX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</si>
  <si>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周四</t>
    </r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上海码头：外高桥四期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西哈努克码头：</t>
    </r>
    <r>
      <rPr>
        <sz val="11"/>
        <color indexed="8"/>
        <rFont val="Times New Roman"/>
        <family val="1"/>
      </rPr>
      <t xml:space="preserve">SAP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</si>
  <si>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t>SIHANOUKVILLE</t>
  </si>
  <si>
    <t>BANGKOK</t>
  </si>
  <si>
    <t>LAEM CHABANG</t>
  </si>
  <si>
    <t>CTK</t>
  </si>
  <si>
    <t>JAKARTA</t>
  </si>
  <si>
    <t>SURABAYA</t>
  </si>
  <si>
    <t>CHINA-1</t>
  </si>
  <si>
    <t>CSE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</si>
  <si>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</si>
  <si>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</si>
  <si>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</si>
  <si>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</si>
  <si>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</si>
  <si>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</si>
  <si>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</si>
  <si>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</si>
  <si>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</si>
  <si>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</si>
  <si>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</si>
  <si>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</si>
  <si>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</si>
  <si>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</si>
  <si>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</si>
  <si>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</si>
  <si>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</si>
  <si>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</si>
  <si>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</si>
  <si>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V.2304S</t>
  </si>
  <si>
    <t>VD304</t>
  </si>
  <si>
    <t>亚海迪亚</t>
  </si>
  <si>
    <t>LAEM CHABANG</t>
    <phoneticPr fontId="5" type="noConversion"/>
  </si>
  <si>
    <t>HO CHI MINH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</si>
  <si>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</si>
  <si>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</si>
  <si>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</si>
  <si>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</si>
  <si>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LAEM CHABANG</t>
    <phoneticPr fontId="5" type="noConversion"/>
  </si>
  <si>
    <t>JAN</t>
    <phoneticPr fontId="5" type="noConversion"/>
  </si>
  <si>
    <t>HHX2</t>
    <phoneticPr fontId="5" type="noConversion"/>
  </si>
  <si>
    <t>WILLIAM</t>
    <phoneticPr fontId="5" type="noConversion"/>
  </si>
  <si>
    <t>金星威廉</t>
    <phoneticPr fontId="5" type="noConversion"/>
  </si>
  <si>
    <t>新烟台</t>
    <phoneticPr fontId="5" type="noConversion"/>
  </si>
  <si>
    <t xml:space="preserve"> 森罗简岸</t>
    <phoneticPr fontId="5" type="noConversion"/>
  </si>
  <si>
    <t>OMIT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</si>
  <si>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</si>
  <si>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MANILA(N)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</si>
  <si>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</si>
  <si>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POS BANGKOK</t>
    <phoneticPr fontId="5" type="noConversion"/>
  </si>
  <si>
    <t>CA SHANGHAI</t>
    <phoneticPr fontId="1" type="noConversion"/>
  </si>
  <si>
    <t>CELANDINE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</si>
  <si>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马南码头：</t>
    </r>
    <r>
      <rPr>
        <sz val="11"/>
        <color indexed="8"/>
        <rFont val="Times New Roman"/>
        <family val="1"/>
      </rPr>
      <t xml:space="preserve">ATI 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</si>
  <si>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>NPX 2</t>
    <phoneticPr fontId="5" type="noConversion"/>
  </si>
  <si>
    <t>MANILA(S)</t>
    <phoneticPr fontId="5" type="noConversion"/>
  </si>
  <si>
    <t>HHX1</t>
    <phoneticPr fontId="5" type="noConversion"/>
  </si>
  <si>
    <t>CMA CGM GEORGE SAND</t>
    <phoneticPr fontId="5" type="noConversion"/>
  </si>
  <si>
    <t>CA KOBE</t>
    <phoneticPr fontId="1" type="noConversion"/>
  </si>
  <si>
    <t>CA MANILA</t>
    <phoneticPr fontId="5" type="noConversion"/>
  </si>
  <si>
    <t>SHANGHAI</t>
    <phoneticPr fontId="5" type="noConversion"/>
  </si>
  <si>
    <t>OMIT</t>
    <phoneticPr fontId="5" type="noConversion"/>
  </si>
  <si>
    <t>KLANG NORTH</t>
    <phoneticPr fontId="5" type="noConversion"/>
  </si>
  <si>
    <t>V.2430W</t>
    <phoneticPr fontId="1" type="noConversion"/>
  </si>
  <si>
    <t>JAN</t>
    <phoneticPr fontId="5" type="noConversion"/>
  </si>
  <si>
    <t>ASL QINGDAO</t>
    <phoneticPr fontId="5" type="noConversion"/>
  </si>
  <si>
    <t>XIN YAN TAI</t>
    <phoneticPr fontId="5" type="noConversion"/>
  </si>
  <si>
    <t>KAKA KUAI  TEL:</t>
    <phoneticPr fontId="5" type="noConversion"/>
  </si>
  <si>
    <t>(021)65873951/Fax:65878611 Email: kaka.kuai@logistics-asl.com</t>
    <phoneticPr fontId="5" type="noConversion"/>
  </si>
  <si>
    <t>Group email: aslshbkg@logistics-asl.com</t>
    <phoneticPr fontId="5" type="noConversion"/>
  </si>
  <si>
    <t xml:space="preserve">Jenny.jiang   TEL: </t>
    <phoneticPr fontId="5" type="noConversion"/>
  </si>
  <si>
    <t>86-21-65877031/Fax: 65878611 Email: jenny.jiang@logistics-asl.com</t>
    <phoneticPr fontId="5" type="noConversion"/>
  </si>
  <si>
    <t>Customer service  : Marihorie B .Bergorio   Email: Marj.bergorio@sinocargoworks.net  +62818501923</t>
    <phoneticPr fontId="5" type="noConversion"/>
  </si>
  <si>
    <t>Thailand agent:</t>
    <phoneticPr fontId="5" type="noConversion"/>
  </si>
  <si>
    <t>Customer service: Kanlayanee Siripoonpakdee  Email:kanlayanee@fujitrans.co.th   +66 2632 7711 ext 133</t>
    <phoneticPr fontId="5" type="noConversion"/>
  </si>
  <si>
    <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  <phoneticPr fontId="5" type="noConversion"/>
  </si>
  <si>
    <t>Nguyen Tran Mai Anh</t>
    <phoneticPr fontId="5" type="noConversion"/>
  </si>
  <si>
    <t>Sirikanda   Email: sirikanda@fujitrans.co.th +66 2632 7711 ext 136</t>
    <phoneticPr fontId="5" type="noConversion"/>
  </si>
  <si>
    <t xml:space="preserve">Customer service: </t>
    <phoneticPr fontId="5" type="noConversion"/>
  </si>
  <si>
    <t>Email:maianh.nguyen@benline.com  +84-28-38256148</t>
    <phoneticPr fontId="5" type="noConversion"/>
  </si>
  <si>
    <t>亚海神户</t>
    <phoneticPr fontId="5" type="noConversion"/>
  </si>
  <si>
    <t>亚海神户</t>
    <phoneticPr fontId="5" type="noConversion"/>
  </si>
  <si>
    <t>亚海上海</t>
    <phoneticPr fontId="5" type="noConversion"/>
  </si>
  <si>
    <t>亚海大阪</t>
    <phoneticPr fontId="5" type="noConversion"/>
  </si>
  <si>
    <t>瑟兰丁</t>
    <phoneticPr fontId="5" type="noConversion"/>
  </si>
  <si>
    <t>中谷太原</t>
    <phoneticPr fontId="5" type="noConversion"/>
  </si>
  <si>
    <t>正利长沙</t>
    <phoneticPr fontId="5" type="noConversion"/>
  </si>
  <si>
    <t>新盐田</t>
    <phoneticPr fontId="5" type="noConversion"/>
  </si>
  <si>
    <t>MONICA</t>
    <phoneticPr fontId="5" type="noConversion"/>
  </si>
  <si>
    <t>正利莫妮卡</t>
    <phoneticPr fontId="5" type="noConversion"/>
  </si>
  <si>
    <t>亚海马尼拉</t>
    <phoneticPr fontId="5" type="noConversion"/>
  </si>
  <si>
    <t>泛奥升曼谷</t>
    <phoneticPr fontId="5" type="noConversion"/>
  </si>
  <si>
    <t>ASL QINGDAO</t>
    <phoneticPr fontId="5" type="noConversion"/>
  </si>
  <si>
    <t>亚海青岛</t>
    <phoneticPr fontId="5" type="noConversion"/>
  </si>
  <si>
    <t xml:space="preserve"> 森罗简岸</t>
    <phoneticPr fontId="5" type="noConversion"/>
  </si>
  <si>
    <t>外代现场放箱: 王祎斌 座机：80331557 上海市虹口区吴淞路531号6楼</t>
    <phoneticPr fontId="5" type="noConversion"/>
  </si>
  <si>
    <t>WAN HAI 173</t>
    <phoneticPr fontId="5" type="noConversion"/>
  </si>
  <si>
    <t>咏春轮</t>
    <phoneticPr fontId="5" type="noConversion"/>
  </si>
  <si>
    <t>SHIJIA SUN TEL: (021) 65878607/Fax:65878611 Email: shijia.sun@logistics-asl.com</t>
    <phoneticPr fontId="5" type="noConversion"/>
  </si>
  <si>
    <t>Group email: aslshline@logistics-asl.com</t>
    <phoneticPr fontId="5" type="noConversion"/>
  </si>
  <si>
    <t>CA OSAKA</t>
    <phoneticPr fontId="1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</si>
  <si>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>ETA</t>
    </r>
    <phoneticPr fontId="5" type="noConversion"/>
  </si>
  <si>
    <t>JAKARTA</t>
    <phoneticPr fontId="5" type="noConversion"/>
  </si>
  <si>
    <t>中文船名</t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</si>
  <si>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巴生码头：</t>
    </r>
    <r>
      <rPr>
        <sz val="11"/>
        <color indexed="8"/>
        <rFont val="Times New Roman"/>
        <family val="1"/>
      </rPr>
      <t>NORTH PORT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</si>
  <si>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</t>
    </r>
    <r>
      <rPr>
        <sz val="11"/>
        <color indexed="8"/>
        <rFont val="Times New Roman"/>
        <family val="1"/>
      </rPr>
      <t xml:space="preserve">: </t>
    </r>
    <r>
      <rPr>
        <sz val="11"/>
        <color indexed="8"/>
        <rFont val="等线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 NPCT1 </t>
    </r>
    <phoneticPr fontId="5" type="noConversion"/>
  </si>
  <si>
    <r>
      <rPr>
        <sz val="12"/>
        <color indexed="8"/>
        <rFont val="等线"/>
        <family val="3"/>
        <charset val="134"/>
      </rPr>
      <t>马来西亚</t>
    </r>
    <r>
      <rPr>
        <sz val="12"/>
        <color indexed="8"/>
        <rFont val="Times New Roman"/>
        <family val="1"/>
      </rPr>
      <t>HHX1</t>
    </r>
    <r>
      <rPr>
        <sz val="12"/>
        <color indexed="8"/>
        <rFont val="等线"/>
        <family val="3"/>
        <charset val="134"/>
      </rPr>
      <t>航线</t>
    </r>
    <r>
      <rPr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</si>
  <si>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HHX1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</si>
  <si>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indexed="8"/>
        <rFont val="等线"/>
        <family val="3"/>
        <charset val="134"/>
      </rPr>
      <t>印尼</t>
    </r>
    <r>
      <rPr>
        <sz val="12"/>
        <color indexed="8"/>
        <rFont val="Times New Roman"/>
        <family val="1"/>
      </rPr>
      <t>HHX1</t>
    </r>
    <r>
      <rPr>
        <sz val="12"/>
        <color indexed="8"/>
        <rFont val="等线"/>
        <family val="3"/>
        <charset val="134"/>
      </rPr>
      <t>航线</t>
    </r>
    <r>
      <rPr>
        <sz val="12"/>
        <color indexed="8"/>
        <rFont val="Times New Roman"/>
        <family val="1"/>
      </rPr>
      <t xml:space="preserve"> 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</si>
  <si>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</si>
  <si>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</si>
  <si>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</si>
  <si>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</si>
  <si>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indexed="8"/>
        <rFont val="Times New Roman"/>
        <family val="1"/>
      </rPr>
      <t>CTK</t>
    </r>
    <r>
      <rPr>
        <sz val="12"/>
        <color indexed="8"/>
        <rFont val="等线"/>
        <family val="3"/>
        <charset val="134"/>
      </rPr>
      <t>航线</t>
    </r>
    <r>
      <rPr>
        <sz val="12"/>
        <color indexed="8"/>
        <rFont val="Times New Roman"/>
        <family val="1"/>
      </rPr>
      <t xml:space="preserve">           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</si>
  <si>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</si>
  <si>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rFont val="等线"/>
        <family val="3"/>
        <charset val="134"/>
      </rPr>
      <t>周日</t>
    </r>
    <r>
      <rPr>
        <sz val="11"/>
        <rFont val="Times New Roman"/>
        <family val="1"/>
      </rPr>
      <t xml:space="preserve">          </t>
    </r>
    <r>
      <rPr>
        <sz val="11"/>
        <rFont val="等线"/>
        <family val="3"/>
        <charset val="134"/>
      </rPr>
      <t>上海码头：外高桥五期</t>
    </r>
    <r>
      <rPr>
        <sz val="11"/>
        <rFont val="Times New Roman"/>
        <family val="1"/>
      </rPr>
      <t xml:space="preserve">     </t>
    </r>
    <r>
      <rPr>
        <sz val="11"/>
        <rFont val="等线"/>
        <family val="3"/>
        <charset val="134"/>
      </rPr>
      <t>香港码头：</t>
    </r>
    <r>
      <rPr>
        <sz val="11"/>
        <rFont val="Times New Roman"/>
        <family val="1"/>
      </rPr>
      <t xml:space="preserve">DPW   </t>
    </r>
    <r>
      <rPr>
        <sz val="11"/>
        <rFont val="等线"/>
        <family val="3"/>
        <charset val="134"/>
      </rPr>
      <t>海防码头：</t>
    </r>
    <r>
      <rPr>
        <sz val="11"/>
        <rFont val="Times New Roman"/>
        <family val="1"/>
      </rPr>
      <t xml:space="preserve">NAM DINH VU  </t>
    </r>
    <r>
      <rPr>
        <sz val="11"/>
        <rFont val="等线"/>
        <family val="3"/>
        <charset val="134"/>
      </rPr>
      <t>岘港码头：</t>
    </r>
    <r>
      <rPr>
        <sz val="11"/>
        <rFont val="Times New Roman"/>
        <family val="1"/>
      </rPr>
      <t>TIEN SA SEAPORT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</si>
  <si>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</si>
  <si>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 xml:space="preserve">NAM DINH VU  </t>
    </r>
    <r>
      <rPr>
        <sz val="11"/>
        <color indexed="8"/>
        <rFont val="等线"/>
        <family val="3"/>
        <charset val="134"/>
      </rPr>
      <t>岘港码头：</t>
    </r>
    <r>
      <rPr>
        <sz val="11"/>
        <color indexed="8"/>
        <rFont val="Times New Roman"/>
        <family val="1"/>
      </rPr>
      <t>TIEN SA SEAPORT</t>
    </r>
    <phoneticPr fontId="5" type="noConversion"/>
  </si>
  <si>
    <t>V.41S</t>
    <phoneticPr fontId="5" type="noConversion"/>
  </si>
  <si>
    <t>LINES</t>
    <phoneticPr fontId="5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</si>
  <si>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</si>
  <si>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t>CNC MARS</t>
    <phoneticPr fontId="5" type="noConversion"/>
  </si>
  <si>
    <t>ZHONG GU TAI YUAN</t>
    <phoneticPr fontId="5" type="noConversion"/>
  </si>
  <si>
    <t>XIN YAN TIAN</t>
    <phoneticPr fontId="5" type="noConversion"/>
  </si>
  <si>
    <t>80430</t>
    <phoneticPr fontId="5" type="noConversion"/>
  </si>
  <si>
    <t>V.2430W</t>
    <phoneticPr fontId="1" type="noConversion"/>
  </si>
  <si>
    <t>V.40S</t>
    <phoneticPr fontId="5" type="noConversion"/>
  </si>
  <si>
    <t>6F41S</t>
    <phoneticPr fontId="5" type="noConversion"/>
  </si>
  <si>
    <t>R7L7S</t>
    <phoneticPr fontId="5" type="noConversion"/>
  </si>
  <si>
    <t>87113</t>
    <phoneticPr fontId="5" type="noConversion"/>
  </si>
  <si>
    <t>V.2413S</t>
    <phoneticPr fontId="5" type="noConversion"/>
  </si>
  <si>
    <t>V.2417S</t>
    <phoneticPr fontId="5" type="noConversion"/>
  </si>
  <si>
    <t>81HGS</t>
    <phoneticPr fontId="5" type="noConversion"/>
  </si>
  <si>
    <t>V.1QAHGS</t>
    <phoneticPr fontId="5" type="noConversion"/>
  </si>
  <si>
    <t xml:space="preserve">LECANGS DOLPHIN </t>
    <phoneticPr fontId="5" type="noConversion"/>
  </si>
  <si>
    <t>正利俊杰</t>
    <phoneticPr fontId="5" type="noConversion"/>
  </si>
  <si>
    <t>国龙</t>
    <phoneticPr fontId="5" type="noConversion"/>
  </si>
  <si>
    <t>正利战神</t>
    <phoneticPr fontId="5" type="noConversion"/>
  </si>
  <si>
    <t>YM INITIATIVE</t>
    <phoneticPr fontId="5" type="noConversion"/>
  </si>
  <si>
    <t>CA GUANGZHOU</t>
    <phoneticPr fontId="5" type="noConversion"/>
  </si>
  <si>
    <t>V.2432S</t>
    <phoneticPr fontId="5" type="noConversion"/>
  </si>
  <si>
    <t>亚海广州</t>
    <phoneticPr fontId="5" type="noConversion"/>
  </si>
  <si>
    <t>亚海广州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</si>
  <si>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</si>
  <si>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r>
      <t xml:space="preserve">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马南码头：</t>
    </r>
    <r>
      <rPr>
        <sz val="11"/>
        <color indexed="8"/>
        <rFont val="Times New Roman"/>
        <family val="1"/>
      </rPr>
      <t xml:space="preserve">ATI  </t>
    </r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</si>
  <si>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</si>
  <si>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SHANGHAI</t>
    <phoneticPr fontId="5" type="noConversion"/>
  </si>
  <si>
    <t>亚海航运上海口岸船期表2024-10</t>
    <phoneticPr fontId="5" type="noConversion"/>
  </si>
  <si>
    <t>V.2433W</t>
    <phoneticPr fontId="1" type="noConversion"/>
  </si>
  <si>
    <t>66433</t>
    <phoneticPr fontId="5" type="noConversion"/>
  </si>
  <si>
    <t>V.2437W</t>
    <phoneticPr fontId="1" type="noConversion"/>
  </si>
  <si>
    <t>89437</t>
    <phoneticPr fontId="5" type="noConversion"/>
  </si>
  <si>
    <t>CA SHANGHAI</t>
    <phoneticPr fontId="1" type="noConversion"/>
  </si>
  <si>
    <t>80430</t>
    <phoneticPr fontId="5" type="noConversion"/>
  </si>
  <si>
    <t>V.2435W</t>
    <phoneticPr fontId="1" type="noConversion"/>
  </si>
  <si>
    <t>89435</t>
    <phoneticPr fontId="5" type="noConversion"/>
  </si>
  <si>
    <t>TBN</t>
    <phoneticPr fontId="5" type="noConversion"/>
  </si>
  <si>
    <t>90435</t>
    <phoneticPr fontId="5" type="noConversion"/>
  </si>
  <si>
    <t>80431</t>
    <phoneticPr fontId="5" type="noConversion"/>
  </si>
  <si>
    <t>V.2436W</t>
    <phoneticPr fontId="5" type="noConversion"/>
  </si>
  <si>
    <t>80432</t>
    <phoneticPr fontId="5" type="noConversion"/>
  </si>
  <si>
    <t>V.2433S</t>
    <phoneticPr fontId="5" type="noConversion"/>
  </si>
  <si>
    <t>V.0XSL9S</t>
    <phoneticPr fontId="5" type="noConversion"/>
  </si>
  <si>
    <t>1DLBS</t>
    <phoneticPr fontId="5" type="noConversion"/>
  </si>
  <si>
    <t>V.0XSLFS</t>
    <phoneticPr fontId="5" type="noConversion"/>
  </si>
  <si>
    <t>V.250S</t>
    <phoneticPr fontId="5" type="noConversion"/>
  </si>
  <si>
    <t>V.1QAHKS</t>
    <phoneticPr fontId="5" type="noConversion"/>
  </si>
  <si>
    <t>65HKS</t>
    <phoneticPr fontId="5" type="noConversion"/>
  </si>
  <si>
    <t>V.097S</t>
    <phoneticPr fontId="5" type="noConversion"/>
  </si>
  <si>
    <t>V.1QAHOS</t>
    <phoneticPr fontId="5" type="noConversion"/>
  </si>
  <si>
    <t>81HOS</t>
    <phoneticPr fontId="5" type="noConversion"/>
  </si>
  <si>
    <t>V.S113</t>
    <phoneticPr fontId="5" type="noConversion"/>
  </si>
  <si>
    <t>V.441S</t>
    <phoneticPr fontId="5" type="noConversion"/>
  </si>
  <si>
    <t>V.331S</t>
    <phoneticPr fontId="5" type="noConversion"/>
  </si>
  <si>
    <t>V.1059S</t>
    <phoneticPr fontId="5" type="noConversion"/>
  </si>
  <si>
    <t>OMIT</t>
    <phoneticPr fontId="5" type="noConversion"/>
  </si>
  <si>
    <t>V.2414S</t>
    <phoneticPr fontId="5" type="noConversion"/>
  </si>
  <si>
    <t>V.1060S</t>
    <phoneticPr fontId="5" type="noConversion"/>
  </si>
  <si>
    <t>SLIDE ONE WEEK</t>
    <phoneticPr fontId="5" type="noConversion"/>
  </si>
  <si>
    <t>66433</t>
    <phoneticPr fontId="5" type="noConversion"/>
  </si>
  <si>
    <t>89437</t>
    <phoneticPr fontId="5" type="noConversion"/>
  </si>
  <si>
    <t>V.2437W</t>
    <phoneticPr fontId="1" type="noConversion"/>
  </si>
  <si>
    <t>V.2435W</t>
    <phoneticPr fontId="5" type="noConversion"/>
  </si>
  <si>
    <t>V.2431W</t>
    <phoneticPr fontId="1" type="noConversion"/>
  </si>
  <si>
    <t>90436</t>
    <phoneticPr fontId="5" type="noConversion"/>
  </si>
  <si>
    <t>V.2432W</t>
    <phoneticPr fontId="1" type="noConversion"/>
  </si>
  <si>
    <t>6F40S</t>
    <phoneticPr fontId="5" type="noConversion"/>
  </si>
  <si>
    <t>6F42S</t>
    <phoneticPr fontId="5" type="noConversion"/>
  </si>
  <si>
    <t>V.42S</t>
    <phoneticPr fontId="5" type="noConversion"/>
  </si>
  <si>
    <t>V.2434S</t>
    <phoneticPr fontId="5" type="noConversion"/>
  </si>
  <si>
    <t>V.0XSL7S</t>
    <phoneticPr fontId="5" type="noConversion"/>
  </si>
  <si>
    <t>79L9S</t>
    <phoneticPr fontId="5" type="noConversion"/>
  </si>
  <si>
    <t>V.0XSLBS</t>
    <phoneticPr fontId="5" type="noConversion"/>
  </si>
  <si>
    <t>V.0XSLDS</t>
    <phoneticPr fontId="5" type="noConversion"/>
  </si>
  <si>
    <t>95330</t>
    <phoneticPr fontId="5" type="noConversion"/>
  </si>
  <si>
    <t>V.330S</t>
    <phoneticPr fontId="5" type="noConversion"/>
  </si>
  <si>
    <t>77441</t>
    <phoneticPr fontId="5" type="noConversion"/>
  </si>
  <si>
    <t>87114</t>
    <phoneticPr fontId="5" type="noConversion"/>
  </si>
  <si>
    <t>V.S114</t>
    <phoneticPr fontId="5" type="noConversion"/>
  </si>
  <si>
    <t>95331</t>
    <phoneticPr fontId="5" type="noConversion"/>
  </si>
  <si>
    <t>V.444S</t>
    <phoneticPr fontId="5" type="noConversion"/>
  </si>
  <si>
    <t>V.2418S</t>
    <phoneticPr fontId="5" type="noConversion"/>
  </si>
  <si>
    <t>39250</t>
    <phoneticPr fontId="5" type="noConversion"/>
  </si>
  <si>
    <t>73097</t>
    <phoneticPr fontId="5" type="noConversion"/>
  </si>
  <si>
    <t>HHX2</t>
    <phoneticPr fontId="5" type="noConversion"/>
  </si>
  <si>
    <t>CA TOKYO</t>
    <phoneticPr fontId="5" type="noConversion"/>
  </si>
  <si>
    <t>33432</t>
    <phoneticPr fontId="5" type="noConversion"/>
  </si>
  <si>
    <t>KUO LONG </t>
    <phoneticPr fontId="5" type="noConversion"/>
  </si>
  <si>
    <t>ANBIEN SKY</t>
    <phoneticPr fontId="5" type="noConversion"/>
  </si>
  <si>
    <t>3KLDS</t>
    <phoneticPr fontId="5" type="noConversion"/>
  </si>
  <si>
    <t>88LFS</t>
    <phoneticPr fontId="5" type="noConversion"/>
  </si>
  <si>
    <t>STRAITS CITY</t>
    <phoneticPr fontId="5" type="noConversion"/>
  </si>
  <si>
    <t>V.2441S</t>
    <phoneticPr fontId="5" type="noConversion"/>
  </si>
  <si>
    <t>5S441</t>
    <phoneticPr fontId="5" type="noConversion"/>
  </si>
  <si>
    <t>BLANK SAILING</t>
    <phoneticPr fontId="5" type="noConversion"/>
  </si>
  <si>
    <t>ZHONG GU DI ZHONG HAI</t>
    <phoneticPr fontId="5" type="noConversion"/>
  </si>
  <si>
    <t>Z3444</t>
    <phoneticPr fontId="5" type="noConversion"/>
  </si>
  <si>
    <t>BLANK SAILING</t>
    <phoneticPr fontId="5" type="noConversion"/>
  </si>
  <si>
    <t>BLANK SAILING</t>
    <phoneticPr fontId="5" type="noConversion"/>
  </si>
  <si>
    <t>OMIT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</si>
</sst>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/mmm;@"/>
    <numFmt numFmtId="177" formatCode="0000&quot;S&quot;"/>
    <numFmt numFmtId="178" formatCode="[$-409]d\-mmm;@"/>
  </numFmts>
  <fonts count="36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9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9" fillId="0" borderId="0"/>
    <xf numFmtId="176" fontId="20" fillId="0" borderId="0">
      <alignment vertical="center"/>
    </xf>
    <xf numFmtId="0" fontId="6" fillId="0" borderId="0"/>
    <xf numFmtId="176" fontId="20" fillId="0" borderId="0">
      <alignment vertical="center"/>
    </xf>
    <xf numFmtId="0" fontId="20" fillId="0" borderId="0"/>
    <xf numFmtId="176" fontId="21" fillId="0" borderId="0"/>
    <xf numFmtId="176" fontId="19" fillId="0" borderId="0"/>
  </cellStyleXfs>
  <cellXfs count="107">
    <xf numFmtId="0" fontId="0" fillId="0" borderId="0" xfId="0"/>
    <xf numFmtId="176" fontId="1" fillId="0" borderId="1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shrinkToFit="1"/>
    </xf>
    <xf numFmtId="16" fontId="17" fillId="5" borderId="1" xfId="0" applyNumberFormat="1" applyFont="1" applyFill="1" applyBorder="1" applyAlignment="1">
      <alignment horizontal="center" vertical="center" shrinkToFit="1"/>
    </xf>
    <xf numFmtId="177" fontId="17" fillId="0" borderId="2" xfId="0" applyNumberFormat="1" applyFont="1" applyBorder="1" applyAlignment="1">
      <alignment horizontal="center" vertical="center"/>
    </xf>
    <xf numFmtId="16" fontId="17" fillId="5" borderId="0" xfId="0" applyNumberFormat="1" applyFont="1" applyFill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76" fontId="16" fillId="4" borderId="1" xfId="7" applyFont="1" applyFill="1" applyBorder="1" applyAlignment="1">
      <alignment horizontal="center"/>
    </xf>
    <xf numFmtId="176" fontId="16" fillId="4" borderId="1" xfId="2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6" fontId="1" fillId="0" borderId="1" xfId="4" applyFont="1" applyBorder="1" applyAlignment="1">
      <alignment horizontal="center" vertical="center"/>
    </xf>
    <xf numFmtId="177" fontId="1" fillId="0" borderId="1" xfId="4" applyNumberFormat="1" applyFont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5" fillId="0" borderId="0" xfId="0" applyFont="1"/>
    <xf numFmtId="177" fontId="3" fillId="0" borderId="1" xfId="0" applyNumberFormat="1" applyFont="1" applyBorder="1" applyAlignment="1">
      <alignment horizontal="center" vertical="center" wrapText="1" shrinkToFit="1"/>
    </xf>
    <xf numFmtId="176" fontId="1" fillId="4" borderId="1" xfId="7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26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5" fillId="0" borderId="1" xfId="4" applyFont="1" applyBorder="1" applyAlignment="1">
      <alignment horizontal="center" vertical="center"/>
    </xf>
    <xf numFmtId="49" fontId="34" fillId="0" borderId="1" xfId="0" applyNumberFormat="1" applyFont="1" applyBorder="1" applyAlignment="1">
      <alignment horizontal="center" vertical="center"/>
    </xf>
    <xf numFmtId="177" fontId="33" fillId="0" borderId="2" xfId="0" applyNumberFormat="1" applyFont="1" applyBorder="1" applyAlignment="1">
      <alignment horizontal="center" vertical="center" wrapText="1" shrinkToFit="1"/>
    </xf>
    <xf numFmtId="177" fontId="3" fillId="0" borderId="3" xfId="0" applyNumberFormat="1" applyFont="1" applyBorder="1" applyAlignment="1">
      <alignment horizontal="center" vertical="center" wrapText="1" shrinkToFit="1"/>
    </xf>
    <xf numFmtId="177" fontId="3" fillId="0" borderId="4" xfId="0" applyNumberFormat="1" applyFont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" fillId="0" borderId="6" xfId="5" applyFont="1" applyBorder="1" applyAlignment="1">
      <alignment horizontal="center" vertical="center"/>
    </xf>
    <xf numFmtId="0" fontId="1" fillId="0" borderId="7" xfId="5" applyFont="1" applyBorder="1" applyAlignment="1">
      <alignment horizontal="center" vertical="center"/>
    </xf>
    <xf numFmtId="177" fontId="33" fillId="0" borderId="2" xfId="0" applyNumberFormat="1" applyFont="1" applyBorder="1" applyAlignment="1">
      <alignment horizontal="center" vertical="center" shrinkToFit="1"/>
    </xf>
    <xf numFmtId="177" fontId="33" fillId="0" borderId="3" xfId="0" applyNumberFormat="1" applyFont="1" applyBorder="1" applyAlignment="1">
      <alignment horizontal="center" vertical="center" shrinkToFit="1"/>
    </xf>
    <xf numFmtId="177" fontId="33" fillId="0" borderId="4" xfId="0" applyNumberFormat="1" applyFont="1" applyBorder="1" applyAlignment="1">
      <alignment horizontal="center" vertical="center" shrinkToFit="1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topLeftCell="A43" zoomScaleNormal="100" workbookViewId="0">
      <selection activeCell="J58" sqref="J58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bestFit="1" customWidth="1"/>
  </cols>
  <sheetData>
    <row r="1" spans="1:10" ht="14.4" customHeight="1">
      <c r="C1" s="92" t="s">
        <v>174</v>
      </c>
      <c r="D1" s="92"/>
      <c r="E1" s="92"/>
      <c r="F1" s="92"/>
      <c r="G1" s="92"/>
      <c r="H1" s="92"/>
      <c r="I1" s="92"/>
    </row>
    <row r="2" spans="1:10" ht="17.399999999999999" customHeight="1">
      <c r="B2" s="10" t="s">
        <v>0</v>
      </c>
      <c r="C2" s="92"/>
      <c r="D2" s="92"/>
      <c r="E2" s="92"/>
      <c r="F2" s="92"/>
      <c r="G2" s="92"/>
      <c r="H2" s="92"/>
      <c r="I2" s="92"/>
    </row>
    <row r="3" spans="1:10" ht="17.399999999999999" customHeight="1">
      <c r="B3" s="10" t="s">
        <v>1</v>
      </c>
      <c r="C3" s="92"/>
      <c r="D3" s="92"/>
      <c r="E3" s="92"/>
      <c r="F3" s="92"/>
      <c r="G3" s="92"/>
      <c r="H3" s="92"/>
      <c r="I3" s="92"/>
    </row>
    <row r="4" spans="1:10" ht="17.399999999999999">
      <c r="B4" s="10" t="s">
        <v>2</v>
      </c>
      <c r="C4" s="93" t="s">
        <v>3</v>
      </c>
      <c r="D4" s="93"/>
      <c r="E4" s="93"/>
      <c r="F4" s="93"/>
      <c r="G4" s="93"/>
      <c r="H4" s="93"/>
      <c r="I4" s="93"/>
    </row>
    <row r="5" spans="1:10" ht="17.399999999999999">
      <c r="B5" s="10" t="s">
        <v>4</v>
      </c>
      <c r="C5" s="94" t="s">
        <v>5</v>
      </c>
      <c r="D5" s="94"/>
      <c r="E5" s="94"/>
      <c r="F5" s="94"/>
      <c r="G5" s="94"/>
      <c r="H5" s="94"/>
      <c r="I5" s="94"/>
    </row>
    <row r="6" spans="1:10">
      <c r="C6" s="95" t="s">
        <v>6</v>
      </c>
      <c r="D6" s="95"/>
      <c r="E6" s="95"/>
      <c r="F6" s="95"/>
      <c r="G6" s="95"/>
      <c r="H6" s="95"/>
      <c r="I6" s="95"/>
    </row>
    <row r="7" spans="1:10" ht="15.6">
      <c r="C7" s="11"/>
      <c r="D7" s="11"/>
      <c r="E7" s="11"/>
      <c r="F7" s="11"/>
      <c r="G7" s="11"/>
      <c r="H7" s="11"/>
      <c r="I7" s="11"/>
    </row>
    <row r="8" spans="1:10" ht="15.6">
      <c r="A8" s="78" t="s">
        <v>134</v>
      </c>
      <c r="B8" s="79"/>
      <c r="C8" s="79"/>
      <c r="D8" s="79"/>
      <c r="E8" s="79"/>
      <c r="F8" s="79"/>
      <c r="G8" s="79"/>
      <c r="H8" s="79"/>
      <c r="I8" s="80"/>
    </row>
    <row r="9" spans="1:10">
      <c r="A9" s="75" t="s">
        <v>144</v>
      </c>
      <c r="B9" s="76"/>
      <c r="C9" s="76"/>
      <c r="D9" s="76"/>
      <c r="E9" s="76"/>
      <c r="F9" s="76"/>
      <c r="G9" s="76"/>
      <c r="H9" s="76"/>
      <c r="I9" s="77"/>
    </row>
    <row r="10" spans="1:10">
      <c r="A10" s="12" t="s">
        <v>7</v>
      </c>
      <c r="B10" s="13" t="s">
        <v>8</v>
      </c>
      <c r="C10" s="14" t="s">
        <v>9</v>
      </c>
      <c r="D10" s="15" t="s">
        <v>10</v>
      </c>
      <c r="E10" s="13" t="s">
        <v>11</v>
      </c>
      <c r="F10" s="16" t="s">
        <v>12</v>
      </c>
      <c r="G10" s="16" t="s">
        <v>13</v>
      </c>
      <c r="H10" s="16" t="s">
        <v>14</v>
      </c>
      <c r="I10" s="16" t="s">
        <v>172</v>
      </c>
      <c r="J10" s="16" t="s">
        <v>25</v>
      </c>
    </row>
    <row r="11" spans="1:10">
      <c r="A11" s="12" t="s">
        <v>16</v>
      </c>
      <c r="B11" s="16" t="s">
        <v>17</v>
      </c>
      <c r="C11" s="14" t="s">
        <v>18</v>
      </c>
      <c r="D11" s="17"/>
      <c r="E11" s="12" t="s">
        <v>19</v>
      </c>
      <c r="F11" s="12"/>
      <c r="G11" s="12"/>
      <c r="H11" s="12" t="s">
        <v>173</v>
      </c>
      <c r="I11" s="12" t="s">
        <v>22</v>
      </c>
      <c r="J11" s="12" t="s">
        <v>26</v>
      </c>
    </row>
    <row r="12" spans="1:10" s="5" customFormat="1" ht="16.2" customHeight="1">
      <c r="A12" s="46" t="s">
        <v>85</v>
      </c>
      <c r="B12" s="45" t="s">
        <v>181</v>
      </c>
      <c r="C12" s="43" t="s">
        <v>182</v>
      </c>
      <c r="D12" s="52" t="s">
        <v>107</v>
      </c>
      <c r="E12" s="2" t="s">
        <v>83</v>
      </c>
      <c r="F12" s="25">
        <f t="shared" ref="F12" si="0">H12-4</f>
        <v>45560</v>
      </c>
      <c r="G12" s="25">
        <f t="shared" ref="G12" si="1">H12-1</f>
        <v>45563</v>
      </c>
      <c r="H12" s="47">
        <v>45564</v>
      </c>
      <c r="I12" s="25">
        <f>H12+6</f>
        <v>45570</v>
      </c>
      <c r="J12" s="25" t="s">
        <v>88</v>
      </c>
    </row>
    <row r="13" spans="1:10" s="5" customFormat="1" ht="16.2" customHeight="1">
      <c r="A13" s="46" t="s">
        <v>179</v>
      </c>
      <c r="B13" s="45" t="s">
        <v>90</v>
      </c>
      <c r="C13" s="43" t="s">
        <v>180</v>
      </c>
      <c r="D13" s="52" t="s">
        <v>110</v>
      </c>
      <c r="E13" s="2" t="s">
        <v>83</v>
      </c>
      <c r="F13" s="25">
        <f>H13-4</f>
        <v>45567</v>
      </c>
      <c r="G13" s="25">
        <f>H13-1</f>
        <v>45570</v>
      </c>
      <c r="H13" s="47">
        <v>45571</v>
      </c>
      <c r="I13" s="25">
        <f>H13+11</f>
        <v>45582</v>
      </c>
      <c r="J13" s="25" t="s">
        <v>73</v>
      </c>
    </row>
    <row r="14" spans="1:10" s="5" customFormat="1" ht="16.2" customHeight="1">
      <c r="A14" s="46" t="s">
        <v>127</v>
      </c>
      <c r="B14" s="45" t="s">
        <v>175</v>
      </c>
      <c r="C14" s="43" t="s">
        <v>206</v>
      </c>
      <c r="D14" s="72" t="s">
        <v>244</v>
      </c>
      <c r="E14" s="73"/>
      <c r="F14" s="73"/>
      <c r="G14" s="73"/>
      <c r="H14" s="73"/>
      <c r="I14" s="73"/>
      <c r="J14" s="74"/>
    </row>
    <row r="15" spans="1:10" s="5" customFormat="1" ht="16.2" customHeight="1">
      <c r="A15" s="46" t="s">
        <v>85</v>
      </c>
      <c r="B15" s="45" t="s">
        <v>208</v>
      </c>
      <c r="C15" s="43" t="s">
        <v>207</v>
      </c>
      <c r="D15" s="52" t="s">
        <v>108</v>
      </c>
      <c r="E15" s="2" t="s">
        <v>83</v>
      </c>
      <c r="F15" s="25">
        <f t="shared" ref="F15" si="2">H15-4</f>
        <v>45586</v>
      </c>
      <c r="G15" s="25">
        <f t="shared" ref="G15" si="3">H15-1</f>
        <v>45589</v>
      </c>
      <c r="H15" s="47">
        <v>45590</v>
      </c>
      <c r="I15" s="25">
        <f>H15+13</f>
        <v>45603</v>
      </c>
      <c r="J15" s="25" t="s">
        <v>88</v>
      </c>
    </row>
    <row r="16" spans="1:10" s="5" customFormat="1" ht="16.2" customHeight="1">
      <c r="A16" s="102" t="s">
        <v>183</v>
      </c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3" s="5" customFormat="1" ht="15.6">
      <c r="A17" s="99" t="s">
        <v>136</v>
      </c>
      <c r="B17" s="100"/>
      <c r="C17" s="100"/>
      <c r="D17" s="100"/>
      <c r="E17" s="100"/>
      <c r="F17" s="100"/>
      <c r="G17" s="100"/>
      <c r="H17" s="100"/>
      <c r="I17" s="101"/>
    </row>
    <row r="18" spans="1:13" s="4" customFormat="1">
      <c r="A18" s="96" t="s">
        <v>142</v>
      </c>
      <c r="B18" s="97"/>
      <c r="C18" s="97"/>
      <c r="D18" s="97"/>
      <c r="E18" s="97"/>
      <c r="F18" s="97"/>
      <c r="G18" s="97"/>
      <c r="H18" s="97"/>
      <c r="I18" s="98"/>
    </row>
    <row r="19" spans="1:13" s="4" customFormat="1">
      <c r="A19" s="12" t="s">
        <v>7</v>
      </c>
      <c r="B19" s="16" t="s">
        <v>8</v>
      </c>
      <c r="C19" s="14" t="s">
        <v>24</v>
      </c>
      <c r="D19" s="15" t="s">
        <v>10</v>
      </c>
      <c r="E19" s="13" t="s">
        <v>11</v>
      </c>
      <c r="F19" s="16" t="s">
        <v>12</v>
      </c>
      <c r="G19" s="16" t="s">
        <v>13</v>
      </c>
      <c r="H19" s="16" t="s">
        <v>14</v>
      </c>
      <c r="I19" s="16" t="s">
        <v>15</v>
      </c>
      <c r="J19" s="16" t="s">
        <v>25</v>
      </c>
      <c r="K19" s="16" t="s">
        <v>25</v>
      </c>
    </row>
    <row r="20" spans="1:13" s="4" customFormat="1">
      <c r="A20" s="12" t="s">
        <v>16</v>
      </c>
      <c r="B20" s="16" t="s">
        <v>17</v>
      </c>
      <c r="C20" s="14" t="s">
        <v>18</v>
      </c>
      <c r="D20" s="18"/>
      <c r="E20" s="12" t="s">
        <v>19</v>
      </c>
      <c r="F20" s="12"/>
      <c r="G20" s="12"/>
      <c r="H20" s="12" t="s">
        <v>87</v>
      </c>
      <c r="I20" s="12" t="s">
        <v>21</v>
      </c>
      <c r="J20" s="12" t="s">
        <v>22</v>
      </c>
      <c r="K20" s="12" t="s">
        <v>26</v>
      </c>
    </row>
    <row r="21" spans="1:13" s="5" customFormat="1" ht="16.2" customHeight="1">
      <c r="A21" s="46" t="s">
        <v>85</v>
      </c>
      <c r="B21" s="45" t="s">
        <v>181</v>
      </c>
      <c r="C21" s="43" t="s">
        <v>182</v>
      </c>
      <c r="D21" s="52" t="s">
        <v>107</v>
      </c>
      <c r="E21" s="2" t="s">
        <v>231</v>
      </c>
      <c r="F21" s="25">
        <f t="shared" ref="F21" si="4">H21-4</f>
        <v>45560</v>
      </c>
      <c r="G21" s="25">
        <f t="shared" ref="G21" si="5">H21-1</f>
        <v>45563</v>
      </c>
      <c r="H21" s="47">
        <v>45564</v>
      </c>
      <c r="I21" s="25">
        <f>H21+6</f>
        <v>45570</v>
      </c>
      <c r="J21" s="25" t="s">
        <v>88</v>
      </c>
    </row>
    <row r="22" spans="1:13" s="5" customFormat="1" ht="16.2" customHeight="1">
      <c r="A22" s="46" t="s">
        <v>78</v>
      </c>
      <c r="B22" s="45" t="s">
        <v>152</v>
      </c>
      <c r="C22" s="43" t="s">
        <v>151</v>
      </c>
      <c r="D22" s="52" t="s">
        <v>109</v>
      </c>
      <c r="E22" s="2" t="s">
        <v>68</v>
      </c>
      <c r="F22" s="25">
        <f t="shared" ref="F22" si="6">H22-4</f>
        <v>45568</v>
      </c>
      <c r="G22" s="25">
        <f t="shared" ref="G22" si="7">H22-1</f>
        <v>45571</v>
      </c>
      <c r="H22" s="47">
        <v>45572</v>
      </c>
      <c r="I22" s="25">
        <f>H22+3</f>
        <v>45575</v>
      </c>
      <c r="J22" s="25">
        <f>I22+3</f>
        <v>45578</v>
      </c>
      <c r="K22" s="25">
        <f t="shared" ref="K22" si="8">J22+1</f>
        <v>45579</v>
      </c>
    </row>
    <row r="23" spans="1:13" s="5" customFormat="1">
      <c r="A23" s="45" t="s">
        <v>86</v>
      </c>
      <c r="B23" s="45" t="s">
        <v>209</v>
      </c>
      <c r="C23" s="43" t="s">
        <v>184</v>
      </c>
      <c r="D23" s="44" t="s">
        <v>117</v>
      </c>
      <c r="E23" s="2" t="s">
        <v>27</v>
      </c>
      <c r="F23" s="25">
        <f>H23-4</f>
        <v>45574</v>
      </c>
      <c r="G23" s="25">
        <f>H23-1</f>
        <v>45577</v>
      </c>
      <c r="H23" s="47">
        <v>45578</v>
      </c>
      <c r="I23" s="25">
        <f>H23+3</f>
        <v>45581</v>
      </c>
      <c r="J23" s="25">
        <f t="shared" ref="J23:J25" si="9">I23+3</f>
        <v>45584</v>
      </c>
      <c r="K23" s="25">
        <f>J23+1</f>
        <v>45585</v>
      </c>
    </row>
    <row r="24" spans="1:13" s="5" customFormat="1" ht="16.2" customHeight="1">
      <c r="A24" s="46" t="s">
        <v>78</v>
      </c>
      <c r="B24" s="45" t="s">
        <v>210</v>
      </c>
      <c r="C24" s="43" t="s">
        <v>185</v>
      </c>
      <c r="D24" s="52" t="s">
        <v>109</v>
      </c>
      <c r="E24" s="2" t="s">
        <v>68</v>
      </c>
      <c r="F24" s="25">
        <f t="shared" ref="F24" si="10">H24-4</f>
        <v>45581</v>
      </c>
      <c r="G24" s="25">
        <f t="shared" ref="G24" si="11">H24-1</f>
        <v>45584</v>
      </c>
      <c r="H24" s="47">
        <v>45585</v>
      </c>
      <c r="I24" s="25">
        <f>H24+3</f>
        <v>45588</v>
      </c>
      <c r="J24" s="25">
        <f t="shared" si="9"/>
        <v>45591</v>
      </c>
      <c r="K24" s="25">
        <f t="shared" ref="K24" si="12">J24+1</f>
        <v>45592</v>
      </c>
    </row>
    <row r="25" spans="1:13" s="5" customFormat="1">
      <c r="A25" s="45" t="s">
        <v>86</v>
      </c>
      <c r="B25" s="45" t="s">
        <v>186</v>
      </c>
      <c r="C25" s="43" t="s">
        <v>211</v>
      </c>
      <c r="D25" s="44" t="s">
        <v>117</v>
      </c>
      <c r="E25" s="2" t="s">
        <v>27</v>
      </c>
      <c r="F25" s="25">
        <f>H25-4</f>
        <v>45588</v>
      </c>
      <c r="G25" s="25">
        <f>H25-1</f>
        <v>45591</v>
      </c>
      <c r="H25" s="47">
        <v>45592</v>
      </c>
      <c r="I25" s="25">
        <f>H25+3</f>
        <v>45595</v>
      </c>
      <c r="J25" s="25">
        <f t="shared" si="9"/>
        <v>45598</v>
      </c>
      <c r="K25" s="25">
        <f>J25+1</f>
        <v>45599</v>
      </c>
    </row>
    <row r="26" spans="1:13" s="5" customFormat="1" ht="16.2" customHeight="1">
      <c r="A26" s="46" t="s">
        <v>78</v>
      </c>
      <c r="B26" s="45" t="s">
        <v>212</v>
      </c>
      <c r="C26" s="43" t="s">
        <v>187</v>
      </c>
      <c r="D26" s="52" t="s">
        <v>109</v>
      </c>
      <c r="E26" s="2" t="s">
        <v>68</v>
      </c>
      <c r="F26" s="25">
        <f t="shared" ref="F26" si="13">H26-4</f>
        <v>45595</v>
      </c>
      <c r="G26" s="25">
        <f t="shared" ref="G26" si="14">H26-1</f>
        <v>45598</v>
      </c>
      <c r="H26" s="47">
        <v>45599</v>
      </c>
      <c r="I26" s="25">
        <f>H26+3</f>
        <v>45602</v>
      </c>
      <c r="J26" s="25">
        <f>I26+3</f>
        <v>45605</v>
      </c>
      <c r="K26" s="25">
        <f t="shared" ref="K26" si="15">J26+1</f>
        <v>45606</v>
      </c>
    </row>
    <row r="27" spans="1:13" ht="15.6">
      <c r="A27" s="78" t="s">
        <v>147</v>
      </c>
      <c r="B27" s="79"/>
      <c r="C27" s="79"/>
      <c r="D27" s="79"/>
      <c r="E27" s="79"/>
      <c r="F27" s="79"/>
      <c r="G27" s="79"/>
      <c r="H27" s="79"/>
      <c r="I27" s="80"/>
      <c r="L27" s="5"/>
      <c r="M27" s="5"/>
    </row>
    <row r="28" spans="1:13">
      <c r="A28" s="81" t="s">
        <v>80</v>
      </c>
      <c r="B28" s="82"/>
      <c r="C28" s="82"/>
      <c r="D28" s="82"/>
      <c r="E28" s="82"/>
      <c r="F28" s="82"/>
      <c r="G28" s="82"/>
      <c r="H28" s="82"/>
      <c r="I28" s="83"/>
    </row>
    <row r="29" spans="1:13">
      <c r="A29" s="12" t="s">
        <v>7</v>
      </c>
      <c r="B29" s="13" t="s">
        <v>8</v>
      </c>
      <c r="C29" s="19" t="s">
        <v>24</v>
      </c>
      <c r="D29" s="15" t="s">
        <v>10</v>
      </c>
      <c r="E29" s="13" t="s">
        <v>11</v>
      </c>
      <c r="F29" s="16" t="s">
        <v>12</v>
      </c>
      <c r="G29" s="16" t="s">
        <v>13</v>
      </c>
      <c r="H29" s="16" t="s">
        <v>14</v>
      </c>
      <c r="I29" s="16" t="s">
        <v>74</v>
      </c>
    </row>
    <row r="30" spans="1:13" s="5" customFormat="1">
      <c r="A30" s="12" t="s">
        <v>16</v>
      </c>
      <c r="B30" s="16" t="s">
        <v>17</v>
      </c>
      <c r="C30" s="19" t="s">
        <v>18</v>
      </c>
      <c r="D30" s="17"/>
      <c r="E30" s="12" t="s">
        <v>19</v>
      </c>
      <c r="F30" s="12"/>
      <c r="G30" s="12"/>
      <c r="H30" s="12" t="s">
        <v>20</v>
      </c>
      <c r="I30" s="12" t="s">
        <v>75</v>
      </c>
      <c r="J30"/>
    </row>
    <row r="31" spans="1:13" s="5" customFormat="1">
      <c r="A31" s="1" t="s">
        <v>69</v>
      </c>
      <c r="B31" s="1" t="s">
        <v>153</v>
      </c>
      <c r="C31" s="2" t="s">
        <v>213</v>
      </c>
      <c r="D31" s="3" t="s">
        <v>70</v>
      </c>
      <c r="E31" s="58" t="s">
        <v>28</v>
      </c>
      <c r="F31" s="25">
        <f t="shared" ref="F31" si="16">H31-4</f>
        <v>45559</v>
      </c>
      <c r="G31" s="25">
        <f>H31-2</f>
        <v>45561</v>
      </c>
      <c r="H31" s="25">
        <v>45563</v>
      </c>
      <c r="I31" s="25">
        <f t="shared" ref="I31:I36" si="17">H31+6</f>
        <v>45569</v>
      </c>
      <c r="K31" s="4"/>
      <c r="L31" s="4"/>
    </row>
    <row r="32" spans="1:13" s="7" customFormat="1">
      <c r="A32" s="1" t="s">
        <v>166</v>
      </c>
      <c r="B32" s="1" t="s">
        <v>167</v>
      </c>
      <c r="C32" s="68">
        <v>83432</v>
      </c>
      <c r="D32" s="69" t="s">
        <v>168</v>
      </c>
      <c r="E32" s="58" t="s">
        <v>28</v>
      </c>
      <c r="F32" s="25">
        <f>H32-4</f>
        <v>45566</v>
      </c>
      <c r="G32" s="25">
        <f t="shared" ref="G32" si="18">H32-2</f>
        <v>45568</v>
      </c>
      <c r="H32" s="25">
        <v>45570</v>
      </c>
      <c r="I32" s="25">
        <f t="shared" si="17"/>
        <v>45576</v>
      </c>
      <c r="J32" s="5"/>
    </row>
    <row r="33" spans="1:14" s="5" customFormat="1">
      <c r="A33" s="1" t="s">
        <v>69</v>
      </c>
      <c r="B33" s="1" t="s">
        <v>145</v>
      </c>
      <c r="C33" s="2" t="s">
        <v>154</v>
      </c>
      <c r="D33" s="3" t="s">
        <v>70</v>
      </c>
      <c r="E33" s="58" t="s">
        <v>28</v>
      </c>
      <c r="F33" s="25">
        <f t="shared" ref="F33:F34" si="19">H33-4</f>
        <v>45573</v>
      </c>
      <c r="G33" s="25">
        <f>H33-2</f>
        <v>45575</v>
      </c>
      <c r="H33" s="25">
        <v>45577</v>
      </c>
      <c r="I33" s="25">
        <f t="shared" si="17"/>
        <v>45583</v>
      </c>
      <c r="K33" s="4"/>
      <c r="L33" s="4"/>
    </row>
    <row r="34" spans="1:14" s="7" customFormat="1">
      <c r="A34" s="1" t="s">
        <v>166</v>
      </c>
      <c r="B34" s="1" t="s">
        <v>188</v>
      </c>
      <c r="C34" s="2">
        <v>83433</v>
      </c>
      <c r="D34" s="3" t="s">
        <v>169</v>
      </c>
      <c r="E34" s="58" t="s">
        <v>28</v>
      </c>
      <c r="F34" s="25">
        <f t="shared" si="19"/>
        <v>45580</v>
      </c>
      <c r="G34" s="25">
        <f>H34-2</f>
        <v>45582</v>
      </c>
      <c r="H34" s="25">
        <v>45584</v>
      </c>
      <c r="I34" s="25">
        <f t="shared" si="17"/>
        <v>45590</v>
      </c>
      <c r="J34" s="5"/>
    </row>
    <row r="35" spans="1:14" s="5" customFormat="1">
      <c r="A35" s="1" t="s">
        <v>69</v>
      </c>
      <c r="B35" s="1" t="s">
        <v>215</v>
      </c>
      <c r="C35" s="2" t="s">
        <v>214</v>
      </c>
      <c r="D35" s="3" t="s">
        <v>70</v>
      </c>
      <c r="E35" s="58" t="s">
        <v>28</v>
      </c>
      <c r="F35" s="25">
        <f t="shared" ref="F35" si="20">H35-4</f>
        <v>45587</v>
      </c>
      <c r="G35" s="25">
        <f>H35-2</f>
        <v>45589</v>
      </c>
      <c r="H35" s="25">
        <v>45591</v>
      </c>
      <c r="I35" s="25">
        <f t="shared" si="17"/>
        <v>45597</v>
      </c>
      <c r="K35" s="4"/>
      <c r="L35" s="4"/>
    </row>
    <row r="36" spans="1:14" s="7" customFormat="1">
      <c r="A36" s="1" t="s">
        <v>166</v>
      </c>
      <c r="B36" s="1" t="s">
        <v>216</v>
      </c>
      <c r="C36" s="68">
        <v>83434</v>
      </c>
      <c r="D36" s="69" t="s">
        <v>168</v>
      </c>
      <c r="E36" s="58" t="s">
        <v>28</v>
      </c>
      <c r="F36" s="25">
        <f>H36-4</f>
        <v>45594</v>
      </c>
      <c r="G36" s="25">
        <f t="shared" ref="G36" si="21">H36-2</f>
        <v>45596</v>
      </c>
      <c r="H36" s="25">
        <v>45598</v>
      </c>
      <c r="I36" s="25">
        <f t="shared" si="17"/>
        <v>45604</v>
      </c>
      <c r="J36" s="5"/>
    </row>
    <row r="37" spans="1:14" s="66" customFormat="1" ht="15.6">
      <c r="A37" s="78" t="s">
        <v>138</v>
      </c>
      <c r="B37" s="79"/>
      <c r="C37" s="79"/>
      <c r="D37" s="79"/>
      <c r="E37" s="79"/>
      <c r="F37" s="79"/>
      <c r="G37" s="79"/>
      <c r="H37" s="79"/>
      <c r="I37" s="80"/>
      <c r="J37" s="64"/>
      <c r="K37" s="64"/>
      <c r="L37" s="65"/>
      <c r="M37" s="65"/>
    </row>
    <row r="38" spans="1:14" s="7" customFormat="1" ht="14.25" customHeight="1">
      <c r="A38" s="81" t="s">
        <v>171</v>
      </c>
      <c r="B38" s="82"/>
      <c r="C38" s="82"/>
      <c r="D38" s="82"/>
      <c r="E38" s="82"/>
      <c r="F38" s="82"/>
      <c r="G38" s="82"/>
      <c r="H38" s="82"/>
      <c r="I38" s="83"/>
      <c r="J38"/>
      <c r="K38"/>
      <c r="L38"/>
      <c r="M38"/>
    </row>
    <row r="39" spans="1:14" s="6" customFormat="1" ht="14.25" customHeight="1">
      <c r="A39" s="12" t="s">
        <v>7</v>
      </c>
      <c r="B39" s="13" t="s">
        <v>8</v>
      </c>
      <c r="C39" s="19" t="s">
        <v>24</v>
      </c>
      <c r="D39" s="15" t="s">
        <v>10</v>
      </c>
      <c r="E39" s="13" t="s">
        <v>11</v>
      </c>
      <c r="F39" s="16" t="s">
        <v>12</v>
      </c>
      <c r="G39" s="16" t="s">
        <v>13</v>
      </c>
      <c r="H39" s="16" t="s">
        <v>14</v>
      </c>
      <c r="I39" s="16" t="s">
        <v>15</v>
      </c>
      <c r="J39"/>
      <c r="K39" s="5"/>
      <c r="L39"/>
      <c r="M39"/>
    </row>
    <row r="40" spans="1:14" s="6" customFormat="1" ht="14.25" customHeight="1">
      <c r="A40" s="12" t="s">
        <v>16</v>
      </c>
      <c r="B40" s="16" t="s">
        <v>17</v>
      </c>
      <c r="C40" s="19" t="s">
        <v>18</v>
      </c>
      <c r="D40" s="17"/>
      <c r="E40" s="12" t="s">
        <v>146</v>
      </c>
      <c r="F40" s="12"/>
      <c r="G40" s="12"/>
      <c r="H40" s="12" t="s">
        <v>20</v>
      </c>
      <c r="I40" s="12" t="s">
        <v>82</v>
      </c>
      <c r="J40" s="5"/>
      <c r="K40"/>
      <c r="L40"/>
      <c r="M40"/>
    </row>
    <row r="41" spans="1:14" s="7" customFormat="1" ht="14.25" customHeight="1">
      <c r="A41" s="46" t="s">
        <v>232</v>
      </c>
      <c r="B41" s="45" t="s">
        <v>167</v>
      </c>
      <c r="C41" s="43" t="s">
        <v>233</v>
      </c>
      <c r="D41" s="44"/>
      <c r="E41" s="2" t="s">
        <v>81</v>
      </c>
      <c r="F41" s="25">
        <f t="shared" ref="F41" si="22">H41-4</f>
        <v>45572</v>
      </c>
      <c r="G41" s="25">
        <f t="shared" ref="G41" si="23">H41-1</f>
        <v>45575</v>
      </c>
      <c r="H41" s="47">
        <v>45576</v>
      </c>
      <c r="I41" s="47">
        <f>H41+5</f>
        <v>45581</v>
      </c>
      <c r="J41" s="5"/>
      <c r="K41" s="5"/>
      <c r="L41" s="5"/>
      <c r="M41" s="5"/>
    </row>
    <row r="42" spans="1:14" s="7" customFormat="1" ht="14.25" customHeight="1">
      <c r="A42" s="46" t="s">
        <v>238</v>
      </c>
      <c r="B42" s="45" t="s">
        <v>239</v>
      </c>
      <c r="C42" s="43" t="s">
        <v>240</v>
      </c>
      <c r="D42" s="44"/>
      <c r="E42" s="2" t="s">
        <v>81</v>
      </c>
      <c r="F42" s="25">
        <f t="shared" ref="F42" si="24">H42-4</f>
        <v>45584</v>
      </c>
      <c r="G42" s="25">
        <f t="shared" ref="G42" si="25">H42-1</f>
        <v>45587</v>
      </c>
      <c r="H42" s="47">
        <v>45588</v>
      </c>
      <c r="I42" s="47">
        <f>H42+5</f>
        <v>45593</v>
      </c>
      <c r="J42" s="5"/>
      <c r="K42" s="5"/>
      <c r="L42" s="5"/>
      <c r="M42" s="5"/>
    </row>
    <row r="43" spans="1:14" s="6" customFormat="1" ht="15.6">
      <c r="A43" s="42" t="s">
        <v>139</v>
      </c>
      <c r="B43" s="37"/>
      <c r="C43" s="37"/>
      <c r="D43" s="37"/>
      <c r="E43" s="37"/>
      <c r="F43" s="37"/>
      <c r="G43" s="37"/>
      <c r="H43" s="37"/>
      <c r="I43" s="38"/>
      <c r="L43" s="5"/>
      <c r="M43" s="5"/>
      <c r="N43"/>
    </row>
    <row r="44" spans="1:14">
      <c r="A44" s="82" t="s">
        <v>170</v>
      </c>
      <c r="B44" s="82"/>
      <c r="C44" s="82"/>
      <c r="D44" s="82"/>
      <c r="E44" s="82"/>
      <c r="F44" s="82"/>
      <c r="G44" s="82"/>
      <c r="H44" s="82"/>
      <c r="I44" s="82"/>
      <c r="J44" s="6"/>
      <c r="K44" s="6"/>
      <c r="L44" s="6"/>
      <c r="M44" s="6"/>
    </row>
    <row r="45" spans="1:14">
      <c r="A45" s="26" t="s">
        <v>7</v>
      </c>
      <c r="B45" s="13" t="s">
        <v>8</v>
      </c>
      <c r="C45" s="19" t="s">
        <v>24</v>
      </c>
      <c r="D45" s="15" t="s">
        <v>10</v>
      </c>
      <c r="E45" s="13" t="s">
        <v>63</v>
      </c>
      <c r="F45" s="16" t="s">
        <v>12</v>
      </c>
      <c r="G45" s="16" t="s">
        <v>13</v>
      </c>
      <c r="H45" s="16" t="s">
        <v>64</v>
      </c>
      <c r="I45" s="16" t="s">
        <v>15</v>
      </c>
      <c r="J45" s="16" t="s">
        <v>15</v>
      </c>
      <c r="K45" s="6"/>
      <c r="L45" s="6"/>
      <c r="M45" s="6"/>
      <c r="N45" s="5"/>
    </row>
    <row r="46" spans="1:14">
      <c r="A46" s="26" t="s">
        <v>16</v>
      </c>
      <c r="B46" s="16" t="s">
        <v>17</v>
      </c>
      <c r="C46" s="19" t="s">
        <v>18</v>
      </c>
      <c r="D46" s="27"/>
      <c r="E46" s="16" t="s">
        <v>19</v>
      </c>
      <c r="F46" s="12"/>
      <c r="G46" s="12"/>
      <c r="H46" s="12" t="s">
        <v>20</v>
      </c>
      <c r="I46" s="12" t="s">
        <v>32</v>
      </c>
      <c r="J46" s="12" t="s">
        <v>31</v>
      </c>
      <c r="K46" s="6"/>
      <c r="L46" s="6"/>
      <c r="M46" s="6"/>
      <c r="N46" s="5"/>
    </row>
    <row r="47" spans="1:14" s="5" customFormat="1">
      <c r="A47" s="35" t="s">
        <v>148</v>
      </c>
      <c r="B47" s="36" t="s">
        <v>217</v>
      </c>
      <c r="C47" s="30" t="s">
        <v>155</v>
      </c>
      <c r="D47" s="28" t="s">
        <v>164</v>
      </c>
      <c r="E47" s="28" t="s">
        <v>37</v>
      </c>
      <c r="F47" s="29">
        <f t="shared" ref="F47" si="26">SUM(H47-4)</f>
        <v>45558</v>
      </c>
      <c r="G47" s="29">
        <f t="shared" ref="G47" si="27">H47-2</f>
        <v>45560</v>
      </c>
      <c r="H47" s="29">
        <v>45562</v>
      </c>
      <c r="I47" s="29">
        <f>H47+9</f>
        <v>45571</v>
      </c>
      <c r="J47" s="29">
        <f>I47+2</f>
        <v>45573</v>
      </c>
      <c r="K47" s="6"/>
      <c r="L47" s="6"/>
      <c r="M47" s="6"/>
      <c r="N47" s="6"/>
    </row>
    <row r="48" spans="1:14" s="5" customFormat="1">
      <c r="A48" s="53" t="s">
        <v>115</v>
      </c>
      <c r="B48" s="54" t="s">
        <v>189</v>
      </c>
      <c r="C48" s="55" t="s">
        <v>218</v>
      </c>
      <c r="D48" s="44" t="s">
        <v>116</v>
      </c>
      <c r="E48" s="44" t="s">
        <v>37</v>
      </c>
      <c r="F48" s="41">
        <f t="shared" ref="F48" si="28">SUM(H48-4)</f>
        <v>45565</v>
      </c>
      <c r="G48" s="41">
        <f t="shared" ref="G48" si="29">H48-2</f>
        <v>45567</v>
      </c>
      <c r="H48" s="41">
        <v>45569</v>
      </c>
      <c r="I48" s="41">
        <f>H48+9</f>
        <v>45578</v>
      </c>
      <c r="J48" s="41">
        <f t="shared" ref="J48" si="30">I48+2</f>
        <v>45580</v>
      </c>
      <c r="K48" s="7"/>
      <c r="L48" s="6"/>
      <c r="M48" s="51"/>
      <c r="N48" s="6"/>
    </row>
    <row r="49" spans="1:14" s="5" customFormat="1">
      <c r="A49" s="35" t="s">
        <v>161</v>
      </c>
      <c r="B49" s="36" t="s">
        <v>219</v>
      </c>
      <c r="C49" s="30" t="s">
        <v>190</v>
      </c>
      <c r="D49" s="104" t="s">
        <v>241</v>
      </c>
      <c r="E49" s="105"/>
      <c r="F49" s="105"/>
      <c r="G49" s="105"/>
      <c r="H49" s="105"/>
      <c r="I49" s="105"/>
      <c r="J49" s="106"/>
      <c r="K49" s="6"/>
      <c r="L49" s="7"/>
      <c r="M49" s="7"/>
      <c r="N49" s="6"/>
    </row>
    <row r="50" spans="1:14" s="5" customFormat="1">
      <c r="A50" s="35" t="s">
        <v>234</v>
      </c>
      <c r="B50" s="36" t="s">
        <v>220</v>
      </c>
      <c r="C50" s="30" t="s">
        <v>236</v>
      </c>
      <c r="D50" s="28" t="s">
        <v>162</v>
      </c>
      <c r="E50" s="28" t="s">
        <v>37</v>
      </c>
      <c r="F50" s="29">
        <f t="shared" ref="F50" si="31">SUM(H50-4)</f>
        <v>45579</v>
      </c>
      <c r="G50" s="29">
        <f t="shared" ref="G50" si="32">H50-2</f>
        <v>45581</v>
      </c>
      <c r="H50" s="41">
        <v>45583</v>
      </c>
      <c r="I50" s="29">
        <f>H50+9</f>
        <v>45592</v>
      </c>
      <c r="J50" s="29">
        <f>I50+2</f>
        <v>45594</v>
      </c>
      <c r="K50" s="6"/>
      <c r="L50" s="6"/>
      <c r="M50" s="6"/>
      <c r="N50" s="6"/>
    </row>
    <row r="51" spans="1:14" s="5" customFormat="1">
      <c r="A51" s="35" t="s">
        <v>235</v>
      </c>
      <c r="B51" s="36" t="s">
        <v>191</v>
      </c>
      <c r="C51" s="30" t="s">
        <v>237</v>
      </c>
      <c r="D51" s="28" t="s">
        <v>163</v>
      </c>
      <c r="E51" s="28" t="s">
        <v>37</v>
      </c>
      <c r="F51" s="29">
        <f t="shared" ref="F51" si="33">SUM(H51-4)</f>
        <v>45586</v>
      </c>
      <c r="G51" s="29">
        <f t="shared" ref="G51" si="34">H51-2</f>
        <v>45588</v>
      </c>
      <c r="H51" s="29">
        <v>45590</v>
      </c>
      <c r="I51" s="29">
        <f>H51+9</f>
        <v>45599</v>
      </c>
      <c r="J51" s="29">
        <f>I51+2</f>
        <v>45601</v>
      </c>
      <c r="K51" s="6"/>
      <c r="L51" s="6"/>
      <c r="M51" s="6"/>
      <c r="N51" s="6"/>
    </row>
    <row r="52" spans="1:14" s="5" customFormat="1" ht="15.6">
      <c r="A52" s="87" t="s">
        <v>140</v>
      </c>
      <c r="B52" s="88"/>
      <c r="C52" s="88"/>
      <c r="D52" s="88"/>
      <c r="E52" s="88"/>
      <c r="F52" s="88"/>
      <c r="G52" s="88"/>
      <c r="H52" s="88"/>
      <c r="I52" s="89"/>
      <c r="J52" s="6"/>
      <c r="K52" s="6"/>
      <c r="L52" s="7"/>
      <c r="M52" s="7"/>
      <c r="N52" s="7"/>
    </row>
    <row r="53" spans="1:14" s="6" customFormat="1">
      <c r="A53" s="81" t="s">
        <v>29</v>
      </c>
      <c r="B53" s="82"/>
      <c r="C53" s="82"/>
      <c r="D53" s="82"/>
      <c r="E53" s="82"/>
      <c r="F53" s="82"/>
      <c r="G53" s="82"/>
      <c r="H53" s="82"/>
      <c r="I53" s="83"/>
      <c r="J53"/>
      <c r="K53"/>
      <c r="M53"/>
    </row>
    <row r="54" spans="1:14" s="6" customFormat="1">
      <c r="A54" s="12" t="s">
        <v>7</v>
      </c>
      <c r="B54" s="13" t="s">
        <v>8</v>
      </c>
      <c r="C54" s="19" t="s">
        <v>24</v>
      </c>
      <c r="D54" s="15" t="s">
        <v>10</v>
      </c>
      <c r="E54" s="13" t="s">
        <v>11</v>
      </c>
      <c r="F54" s="16" t="s">
        <v>12</v>
      </c>
      <c r="G54" s="16" t="s">
        <v>13</v>
      </c>
      <c r="H54" s="16" t="s">
        <v>14</v>
      </c>
      <c r="I54" s="16" t="s">
        <v>15</v>
      </c>
      <c r="J54" s="16" t="s">
        <v>15</v>
      </c>
      <c r="K54" s="16" t="s">
        <v>15</v>
      </c>
      <c r="L54"/>
      <c r="M54"/>
    </row>
    <row r="55" spans="1:14" s="6" customFormat="1">
      <c r="A55" s="12" t="s">
        <v>16</v>
      </c>
      <c r="B55" s="16" t="s">
        <v>17</v>
      </c>
      <c r="C55" s="19" t="s">
        <v>18</v>
      </c>
      <c r="D55" s="17"/>
      <c r="E55" s="12" t="s">
        <v>19</v>
      </c>
      <c r="F55" s="12"/>
      <c r="G55" s="12"/>
      <c r="H55" s="12" t="s">
        <v>20</v>
      </c>
      <c r="I55" s="12" t="s">
        <v>30</v>
      </c>
      <c r="J55" s="12" t="s">
        <v>31</v>
      </c>
      <c r="K55" s="12" t="s">
        <v>66</v>
      </c>
      <c r="L55"/>
      <c r="M55" s="5"/>
      <c r="N55" s="7"/>
    </row>
    <row r="56" spans="1:14" s="7" customFormat="1">
      <c r="A56" s="48" t="s">
        <v>123</v>
      </c>
      <c r="B56" s="49" t="s">
        <v>198</v>
      </c>
      <c r="C56" s="43" t="s">
        <v>156</v>
      </c>
      <c r="D56" s="20" t="s">
        <v>124</v>
      </c>
      <c r="E56" s="2" t="s">
        <v>33</v>
      </c>
      <c r="F56" s="25">
        <f>H56-4</f>
        <v>45557</v>
      </c>
      <c r="G56" s="25">
        <f>H56-1</f>
        <v>45560</v>
      </c>
      <c r="H56" s="21">
        <v>45561</v>
      </c>
      <c r="I56" s="25">
        <f t="shared" ref="I56:I61" si="35">H56+7</f>
        <v>45568</v>
      </c>
      <c r="J56" s="25">
        <f t="shared" ref="J56" si="36">I56+3</f>
        <v>45571</v>
      </c>
      <c r="K56" s="25">
        <f>J56+1</f>
        <v>45572</v>
      </c>
      <c r="L56" s="5"/>
      <c r="M56" s="6"/>
    </row>
    <row r="57" spans="1:14" s="7" customFormat="1">
      <c r="A57" s="48" t="s">
        <v>165</v>
      </c>
      <c r="B57" s="49" t="s">
        <v>222</v>
      </c>
      <c r="C57" s="43" t="s">
        <v>221</v>
      </c>
      <c r="D57" s="20"/>
      <c r="E57" s="2" t="s">
        <v>33</v>
      </c>
      <c r="F57" s="25">
        <f t="shared" ref="F57" si="37">H57-4</f>
        <v>45564</v>
      </c>
      <c r="G57" s="25">
        <f t="shared" ref="G57" si="38">H57-1</f>
        <v>45567</v>
      </c>
      <c r="H57" s="21">
        <v>45568</v>
      </c>
      <c r="I57" s="25">
        <f t="shared" si="35"/>
        <v>45575</v>
      </c>
      <c r="J57" s="25">
        <f>I57+3</f>
        <v>45578</v>
      </c>
      <c r="K57" s="25">
        <f>I57+4</f>
        <v>45579</v>
      </c>
      <c r="L57" s="5"/>
      <c r="M57" s="6"/>
    </row>
    <row r="58" spans="1:14" s="7" customFormat="1">
      <c r="A58" s="48" t="s">
        <v>79</v>
      </c>
      <c r="B58" s="49" t="s">
        <v>199</v>
      </c>
      <c r="C58" s="43" t="s">
        <v>223</v>
      </c>
      <c r="D58" s="20" t="s">
        <v>111</v>
      </c>
      <c r="E58" s="2" t="s">
        <v>33</v>
      </c>
      <c r="F58" s="25">
        <f>H58-4</f>
        <v>45571</v>
      </c>
      <c r="G58" s="25">
        <f>H58-1</f>
        <v>45574</v>
      </c>
      <c r="H58" s="21">
        <v>45575</v>
      </c>
      <c r="I58" s="25">
        <f t="shared" si="35"/>
        <v>45582</v>
      </c>
      <c r="J58" s="25" t="s">
        <v>246</v>
      </c>
      <c r="K58" s="25">
        <f>I58+4</f>
        <v>45586</v>
      </c>
      <c r="L58" s="5"/>
      <c r="M58" s="6"/>
    </row>
    <row r="59" spans="1:14" s="7" customFormat="1">
      <c r="A59" s="48" t="s">
        <v>123</v>
      </c>
      <c r="B59" s="49" t="s">
        <v>225</v>
      </c>
      <c r="C59" s="43" t="s">
        <v>224</v>
      </c>
      <c r="D59" s="20" t="s">
        <v>124</v>
      </c>
      <c r="E59" s="2" t="s">
        <v>33</v>
      </c>
      <c r="F59" s="25">
        <f>H59-4</f>
        <v>45578</v>
      </c>
      <c r="G59" s="25">
        <f>H59-1</f>
        <v>45581</v>
      </c>
      <c r="H59" s="21">
        <v>45582</v>
      </c>
      <c r="I59" s="25">
        <f t="shared" si="35"/>
        <v>45589</v>
      </c>
      <c r="J59" s="25">
        <f t="shared" ref="J59" si="39">I59+3</f>
        <v>45592</v>
      </c>
      <c r="K59" s="25">
        <f>J59+1</f>
        <v>45593</v>
      </c>
      <c r="L59" s="5"/>
      <c r="M59" s="6"/>
    </row>
    <row r="60" spans="1:14" s="7" customFormat="1">
      <c r="A60" s="48" t="s">
        <v>165</v>
      </c>
      <c r="B60" s="49" t="s">
        <v>200</v>
      </c>
      <c r="C60" s="43" t="s">
        <v>226</v>
      </c>
      <c r="D60" s="20"/>
      <c r="E60" s="2" t="s">
        <v>33</v>
      </c>
      <c r="F60" s="25">
        <f t="shared" ref="F60" si="40">H60-4</f>
        <v>45585</v>
      </c>
      <c r="G60" s="25">
        <f t="shared" ref="G60" si="41">H60-1</f>
        <v>45588</v>
      </c>
      <c r="H60" s="21">
        <v>45589</v>
      </c>
      <c r="I60" s="25">
        <f t="shared" si="35"/>
        <v>45596</v>
      </c>
      <c r="J60" s="25">
        <f>I60+3</f>
        <v>45599</v>
      </c>
      <c r="K60" s="25">
        <f>I60+4</f>
        <v>45600</v>
      </c>
      <c r="L60" s="5"/>
      <c r="M60" s="6"/>
    </row>
    <row r="61" spans="1:14" s="7" customFormat="1">
      <c r="A61" s="70" t="s">
        <v>242</v>
      </c>
      <c r="B61" s="49" t="s">
        <v>227</v>
      </c>
      <c r="C61" s="71" t="s">
        <v>243</v>
      </c>
      <c r="D61" s="20"/>
      <c r="E61" s="2" t="s">
        <v>33</v>
      </c>
      <c r="F61" s="25">
        <f>H61-4</f>
        <v>45592</v>
      </c>
      <c r="G61" s="25">
        <f>H61-1</f>
        <v>45595</v>
      </c>
      <c r="H61" s="21">
        <v>45596</v>
      </c>
      <c r="I61" s="25">
        <f t="shared" si="35"/>
        <v>45603</v>
      </c>
      <c r="J61" s="25">
        <f>I61+3</f>
        <v>45606</v>
      </c>
      <c r="K61" s="25">
        <f>I61+4</f>
        <v>45607</v>
      </c>
      <c r="L61" s="5"/>
      <c r="M61" s="6"/>
    </row>
    <row r="62" spans="1:14" s="65" customFormat="1" ht="15.6">
      <c r="A62" s="67" t="s">
        <v>137</v>
      </c>
      <c r="B62" s="62"/>
      <c r="C62" s="62"/>
      <c r="D62" s="62"/>
      <c r="E62" s="62"/>
      <c r="F62" s="62"/>
      <c r="G62" s="62"/>
      <c r="H62" s="62"/>
      <c r="I62" s="63"/>
      <c r="J62" s="66"/>
      <c r="K62" s="66"/>
      <c r="L62" s="64"/>
    </row>
    <row r="63" spans="1:14" s="6" customFormat="1">
      <c r="A63" s="76" t="s">
        <v>62</v>
      </c>
      <c r="B63" s="76"/>
      <c r="C63" s="76"/>
      <c r="D63" s="76"/>
      <c r="E63" s="76"/>
      <c r="F63" s="76"/>
      <c r="G63" s="76"/>
      <c r="H63" s="76"/>
      <c r="I63" s="76"/>
    </row>
    <row r="64" spans="1:14" s="6" customFormat="1">
      <c r="A64" s="26" t="s">
        <v>7</v>
      </c>
      <c r="B64" s="13" t="s">
        <v>8</v>
      </c>
      <c r="C64" s="19" t="s">
        <v>24</v>
      </c>
      <c r="D64" s="15" t="s">
        <v>130</v>
      </c>
      <c r="E64" s="13" t="s">
        <v>11</v>
      </c>
      <c r="F64" s="16" t="s">
        <v>12</v>
      </c>
      <c r="G64" s="16" t="s">
        <v>13</v>
      </c>
      <c r="H64" s="16" t="s">
        <v>14</v>
      </c>
      <c r="I64" s="16" t="s">
        <v>15</v>
      </c>
      <c r="J64" s="16" t="s">
        <v>15</v>
      </c>
    </row>
    <row r="65" spans="1:14" s="6" customFormat="1">
      <c r="A65" s="26" t="s">
        <v>16</v>
      </c>
      <c r="B65" s="16" t="s">
        <v>17</v>
      </c>
      <c r="C65" s="19" t="s">
        <v>18</v>
      </c>
      <c r="D65" s="27"/>
      <c r="E65" s="16" t="s">
        <v>19</v>
      </c>
      <c r="F65" s="12"/>
      <c r="G65" s="12"/>
      <c r="H65" s="12" t="s">
        <v>20</v>
      </c>
      <c r="I65" s="12" t="s">
        <v>61</v>
      </c>
      <c r="J65" s="12" t="s">
        <v>60</v>
      </c>
      <c r="M65" s="7"/>
      <c r="N65" s="7"/>
    </row>
    <row r="66" spans="1:14" s="7" customFormat="1">
      <c r="A66" s="56" t="s">
        <v>67</v>
      </c>
      <c r="B66" s="57" t="s">
        <v>157</v>
      </c>
      <c r="C66" s="40">
        <v>44413</v>
      </c>
      <c r="D66" s="3" t="s">
        <v>121</v>
      </c>
      <c r="E66" s="44" t="s">
        <v>65</v>
      </c>
      <c r="F66" s="41">
        <f t="shared" ref="F66" si="42">SUM(H66-4)</f>
        <v>45556</v>
      </c>
      <c r="G66" s="41">
        <f t="shared" ref="G66" si="43">H66-2</f>
        <v>45558</v>
      </c>
      <c r="H66" s="41">
        <v>45560</v>
      </c>
      <c r="I66" s="41">
        <f>H66+6</f>
        <v>45566</v>
      </c>
      <c r="J66" s="41">
        <f t="shared" ref="J66" si="44">I66+3</f>
        <v>45569</v>
      </c>
    </row>
    <row r="67" spans="1:14" s="7" customFormat="1">
      <c r="A67" s="56" t="s">
        <v>92</v>
      </c>
      <c r="B67" s="57" t="s">
        <v>158</v>
      </c>
      <c r="C67" s="40">
        <v>45417</v>
      </c>
      <c r="D67" s="3" t="s">
        <v>120</v>
      </c>
      <c r="E67" s="44" t="s">
        <v>65</v>
      </c>
      <c r="F67" s="41">
        <f>SUM(H67-4)</f>
        <v>45563</v>
      </c>
      <c r="G67" s="41">
        <f>H67-2</f>
        <v>45565</v>
      </c>
      <c r="H67" s="41">
        <v>45567</v>
      </c>
      <c r="I67" s="41">
        <f>H67+6</f>
        <v>45573</v>
      </c>
      <c r="J67" s="41">
        <f>I67+3</f>
        <v>45576</v>
      </c>
    </row>
    <row r="68" spans="1:14" s="7" customFormat="1">
      <c r="A68" s="56" t="s">
        <v>77</v>
      </c>
      <c r="B68" s="57" t="s">
        <v>201</v>
      </c>
      <c r="C68" s="90" t="s">
        <v>202</v>
      </c>
      <c r="D68" s="90"/>
      <c r="E68" s="90"/>
      <c r="F68" s="90"/>
      <c r="G68" s="90"/>
      <c r="H68" s="90"/>
      <c r="I68" s="90"/>
      <c r="J68" s="91"/>
    </row>
    <row r="69" spans="1:14" s="7" customFormat="1">
      <c r="A69" s="56" t="s">
        <v>91</v>
      </c>
      <c r="B69" s="57" t="s">
        <v>203</v>
      </c>
      <c r="C69" s="40">
        <v>44414</v>
      </c>
      <c r="D69" s="3" t="s">
        <v>72</v>
      </c>
      <c r="E69" s="44" t="s">
        <v>65</v>
      </c>
      <c r="F69" s="41">
        <f t="shared" ref="F69" si="45">SUM(H69-4)</f>
        <v>45577</v>
      </c>
      <c r="G69" s="41">
        <f t="shared" ref="G69" si="46">H69-2</f>
        <v>45579</v>
      </c>
      <c r="H69" s="41">
        <v>45581</v>
      </c>
      <c r="I69" s="41">
        <f>H69+6</f>
        <v>45587</v>
      </c>
      <c r="J69" s="41">
        <f t="shared" ref="J69" si="47">I69+3</f>
        <v>45590</v>
      </c>
    </row>
    <row r="70" spans="1:14" s="7" customFormat="1">
      <c r="A70" s="56" t="s">
        <v>119</v>
      </c>
      <c r="B70" s="57" t="s">
        <v>228</v>
      </c>
      <c r="C70" s="40">
        <v>45418</v>
      </c>
      <c r="D70" s="3" t="s">
        <v>120</v>
      </c>
      <c r="E70" s="44" t="s">
        <v>65</v>
      </c>
      <c r="F70" s="41">
        <f>SUM(H70-4)</f>
        <v>45584</v>
      </c>
      <c r="G70" s="41">
        <f>H70-2</f>
        <v>45586</v>
      </c>
      <c r="H70" s="41">
        <v>45588</v>
      </c>
      <c r="I70" s="41">
        <f>H70+6</f>
        <v>45594</v>
      </c>
      <c r="J70" s="41">
        <f>I70+3</f>
        <v>45597</v>
      </c>
    </row>
    <row r="71" spans="1:14" s="7" customFormat="1">
      <c r="A71" s="56" t="s">
        <v>77</v>
      </c>
      <c r="B71" s="57" t="s">
        <v>204</v>
      </c>
      <c r="C71" s="40">
        <v>67060</v>
      </c>
      <c r="D71" s="3" t="s">
        <v>118</v>
      </c>
      <c r="E71" s="44" t="s">
        <v>65</v>
      </c>
      <c r="F71" s="41">
        <f>SUM(H71-4)</f>
        <v>45591</v>
      </c>
      <c r="G71" s="41">
        <f>H71-2</f>
        <v>45593</v>
      </c>
      <c r="H71" s="41">
        <v>45595</v>
      </c>
      <c r="I71" s="41">
        <f>H71+6</f>
        <v>45601</v>
      </c>
      <c r="J71" s="41">
        <f>I71+3</f>
        <v>45604</v>
      </c>
    </row>
    <row r="72" spans="1:14" ht="15.6">
      <c r="A72" s="87" t="s">
        <v>141</v>
      </c>
      <c r="B72" s="88"/>
      <c r="C72" s="88"/>
      <c r="D72" s="88"/>
      <c r="E72" s="88"/>
      <c r="F72" s="88"/>
      <c r="G72" s="88"/>
      <c r="H72" s="88"/>
      <c r="I72" s="89"/>
      <c r="J72" s="6"/>
      <c r="K72" s="6"/>
      <c r="L72" s="7"/>
      <c r="M72" s="7"/>
    </row>
    <row r="73" spans="1:14" s="6" customFormat="1">
      <c r="A73" s="81" t="s">
        <v>143</v>
      </c>
      <c r="B73" s="82"/>
      <c r="C73" s="82"/>
      <c r="D73" s="82"/>
      <c r="E73" s="82"/>
      <c r="F73" s="82"/>
      <c r="G73" s="82"/>
      <c r="H73" s="82"/>
      <c r="I73" s="83"/>
    </row>
    <row r="74" spans="1:14" s="6" customFormat="1">
      <c r="A74" s="12" t="s">
        <v>7</v>
      </c>
      <c r="B74" s="16" t="s">
        <v>8</v>
      </c>
      <c r="C74" s="19" t="s">
        <v>24</v>
      </c>
      <c r="D74" s="15" t="s">
        <v>10</v>
      </c>
      <c r="E74" s="13" t="s">
        <v>11</v>
      </c>
      <c r="F74" s="16" t="s">
        <v>12</v>
      </c>
      <c r="G74" s="16" t="s">
        <v>13</v>
      </c>
      <c r="H74" s="16" t="s">
        <v>14</v>
      </c>
      <c r="I74" s="16" t="s">
        <v>15</v>
      </c>
      <c r="J74" s="16" t="s">
        <v>76</v>
      </c>
    </row>
    <row r="75" spans="1:14" s="6" customFormat="1">
      <c r="A75" s="12" t="s">
        <v>16</v>
      </c>
      <c r="B75" s="16" t="s">
        <v>17</v>
      </c>
      <c r="C75" s="19" t="s">
        <v>18</v>
      </c>
      <c r="D75" s="12"/>
      <c r="E75" s="12" t="s">
        <v>19</v>
      </c>
      <c r="F75" s="12"/>
      <c r="G75" s="12"/>
      <c r="H75" s="12" t="s">
        <v>20</v>
      </c>
      <c r="I75" s="12" t="s">
        <v>34</v>
      </c>
      <c r="J75" s="12" t="s">
        <v>35</v>
      </c>
      <c r="M75" s="7"/>
    </row>
    <row r="76" spans="1:14">
      <c r="A76" s="22" t="s">
        <v>149</v>
      </c>
      <c r="B76" s="23" t="s">
        <v>160</v>
      </c>
      <c r="C76" s="39" t="s">
        <v>159</v>
      </c>
      <c r="D76" s="50" t="s">
        <v>112</v>
      </c>
      <c r="E76" s="24" t="s">
        <v>36</v>
      </c>
      <c r="F76" s="25">
        <f t="shared" ref="F76" si="48">H76-4</f>
        <v>45559</v>
      </c>
      <c r="G76" s="25">
        <f t="shared" ref="G76" si="49">H76-1</f>
        <v>45562</v>
      </c>
      <c r="H76" s="25">
        <v>45563</v>
      </c>
      <c r="I76" s="25">
        <f>H76+15</f>
        <v>45578</v>
      </c>
      <c r="J76" s="25">
        <f t="shared" ref="J76" si="50">I76+2</f>
        <v>45580</v>
      </c>
      <c r="K76" s="7"/>
      <c r="L76" s="7"/>
      <c r="M76" s="7"/>
    </row>
    <row r="77" spans="1:14">
      <c r="A77" s="84" t="s">
        <v>205</v>
      </c>
      <c r="B77" s="85"/>
      <c r="C77" s="85"/>
      <c r="D77" s="85"/>
      <c r="E77" s="85"/>
      <c r="F77" s="85"/>
      <c r="G77" s="85"/>
      <c r="H77" s="85"/>
      <c r="I77" s="85"/>
      <c r="J77" s="86"/>
      <c r="K77" s="7"/>
      <c r="L77" s="7"/>
      <c r="M77" s="7"/>
    </row>
    <row r="78" spans="1:14">
      <c r="A78" s="22" t="s">
        <v>93</v>
      </c>
      <c r="B78" s="23" t="s">
        <v>192</v>
      </c>
      <c r="C78" s="39" t="s">
        <v>229</v>
      </c>
      <c r="D78" s="50" t="s">
        <v>71</v>
      </c>
      <c r="E78" s="24" t="s">
        <v>36</v>
      </c>
      <c r="F78" s="25">
        <f>H78-4</f>
        <v>45573</v>
      </c>
      <c r="G78" s="25">
        <f>H78-1</f>
        <v>45576</v>
      </c>
      <c r="H78" s="25">
        <v>45577</v>
      </c>
      <c r="I78" s="25">
        <f>H78+15</f>
        <v>45592</v>
      </c>
      <c r="J78" s="25">
        <f>I78+2</f>
        <v>45594</v>
      </c>
      <c r="K78" s="7"/>
      <c r="L78" s="7"/>
      <c r="M78" s="7"/>
    </row>
    <row r="79" spans="1:14">
      <c r="A79" s="22" t="s">
        <v>84</v>
      </c>
      <c r="B79" s="23" t="s">
        <v>193</v>
      </c>
      <c r="C79" s="39" t="s">
        <v>194</v>
      </c>
      <c r="D79" s="50" t="s">
        <v>113</v>
      </c>
      <c r="E79" s="24" t="s">
        <v>36</v>
      </c>
      <c r="F79" s="25">
        <f t="shared" ref="F79" si="51">H79-4</f>
        <v>45580</v>
      </c>
      <c r="G79" s="25">
        <f t="shared" ref="G79" si="52">H79-1</f>
        <v>45583</v>
      </c>
      <c r="H79" s="25">
        <v>45584</v>
      </c>
      <c r="I79" s="25">
        <f>H79+15</f>
        <v>45599</v>
      </c>
      <c r="J79" s="25">
        <f t="shared" ref="J79" si="53">I79+2</f>
        <v>45601</v>
      </c>
      <c r="K79" s="7"/>
      <c r="L79" s="7"/>
      <c r="M79" s="7"/>
    </row>
    <row r="80" spans="1:14">
      <c r="A80" s="22" t="s">
        <v>150</v>
      </c>
      <c r="B80" s="23" t="s">
        <v>195</v>
      </c>
      <c r="C80" s="39" t="s">
        <v>230</v>
      </c>
      <c r="D80" s="50" t="s">
        <v>114</v>
      </c>
      <c r="E80" s="24" t="s">
        <v>36</v>
      </c>
      <c r="F80" s="25">
        <f>H80-4</f>
        <v>45587</v>
      </c>
      <c r="G80" s="25">
        <f>H80-1</f>
        <v>45590</v>
      </c>
      <c r="H80" s="25">
        <v>45591</v>
      </c>
      <c r="I80" s="25">
        <f>H80+15</f>
        <v>45606</v>
      </c>
      <c r="J80" s="25">
        <f>I80+2</f>
        <v>45608</v>
      </c>
      <c r="K80" s="7"/>
      <c r="L80" s="7"/>
      <c r="M80" s="7"/>
    </row>
    <row r="81" spans="1:13">
      <c r="A81" s="22" t="s">
        <v>149</v>
      </c>
      <c r="B81" s="23" t="s">
        <v>196</v>
      </c>
      <c r="C81" s="39" t="s">
        <v>197</v>
      </c>
      <c r="D81" s="50" t="s">
        <v>112</v>
      </c>
      <c r="E81" s="24" t="s">
        <v>36</v>
      </c>
      <c r="F81" s="25">
        <f t="shared" ref="F81" si="54">H81-4</f>
        <v>45594</v>
      </c>
      <c r="G81" s="25">
        <f t="shared" ref="G81" si="55">H81-1</f>
        <v>45597</v>
      </c>
      <c r="H81" s="25">
        <v>45598</v>
      </c>
      <c r="I81" s="25">
        <f>H81+15</f>
        <v>45613</v>
      </c>
      <c r="J81" s="25">
        <f t="shared" ref="J81" si="56">I81+2</f>
        <v>45615</v>
      </c>
      <c r="K81" s="7"/>
      <c r="L81" s="7"/>
      <c r="M81" s="7"/>
    </row>
    <row r="82" spans="1:13" ht="15.6">
      <c r="A82" s="78" t="s">
        <v>135</v>
      </c>
      <c r="B82" s="79"/>
      <c r="C82" s="79"/>
      <c r="D82" s="79"/>
      <c r="E82" s="79"/>
      <c r="F82" s="79"/>
      <c r="G82" s="79"/>
      <c r="H82" s="79"/>
      <c r="I82" s="80"/>
    </row>
    <row r="83" spans="1:13">
      <c r="A83" s="75" t="s">
        <v>132</v>
      </c>
      <c r="B83" s="76"/>
      <c r="C83" s="76"/>
      <c r="D83" s="76"/>
      <c r="E83" s="76"/>
      <c r="F83" s="76"/>
      <c r="G83" s="76"/>
      <c r="H83" s="76"/>
      <c r="I83" s="77"/>
    </row>
    <row r="84" spans="1:13" s="5" customFormat="1">
      <c r="A84" s="12" t="s">
        <v>7</v>
      </c>
      <c r="B84" s="13" t="s">
        <v>8</v>
      </c>
      <c r="C84" s="14" t="s">
        <v>9</v>
      </c>
      <c r="D84" s="15" t="s">
        <v>10</v>
      </c>
      <c r="E84" s="13" t="s">
        <v>11</v>
      </c>
      <c r="F84" s="16" t="s">
        <v>12</v>
      </c>
      <c r="G84" s="16" t="s">
        <v>13</v>
      </c>
      <c r="H84" s="16" t="s">
        <v>14</v>
      </c>
      <c r="I84" s="16" t="s">
        <v>128</v>
      </c>
      <c r="J84"/>
      <c r="K84"/>
      <c r="L84"/>
      <c r="M84"/>
    </row>
    <row r="85" spans="1:13" s="5" customFormat="1" ht="16.2" customHeight="1">
      <c r="A85" s="12" t="s">
        <v>16</v>
      </c>
      <c r="B85" s="16" t="s">
        <v>17</v>
      </c>
      <c r="C85" s="14" t="s">
        <v>18</v>
      </c>
      <c r="D85" s="17"/>
      <c r="E85" s="12" t="s">
        <v>19</v>
      </c>
      <c r="F85" s="12"/>
      <c r="G85" s="12"/>
      <c r="H85" s="12" t="s">
        <v>20</v>
      </c>
      <c r="I85" s="59" t="s">
        <v>129</v>
      </c>
      <c r="J85"/>
      <c r="K85"/>
      <c r="L85"/>
      <c r="M85"/>
    </row>
    <row r="86" spans="1:13" s="5" customFormat="1" ht="16.2" customHeight="1">
      <c r="A86" s="46" t="s">
        <v>127</v>
      </c>
      <c r="B86" s="45" t="s">
        <v>175</v>
      </c>
      <c r="C86" s="43" t="s">
        <v>176</v>
      </c>
      <c r="D86" s="72" t="s">
        <v>245</v>
      </c>
      <c r="E86" s="73"/>
      <c r="F86" s="73"/>
      <c r="G86" s="73"/>
      <c r="H86" s="73"/>
      <c r="I86" s="74"/>
    </row>
    <row r="87" spans="1:13" s="5" customFormat="1" ht="16.2" customHeight="1">
      <c r="A87" s="46" t="s">
        <v>85</v>
      </c>
      <c r="B87" s="45" t="s">
        <v>177</v>
      </c>
      <c r="C87" s="43" t="s">
        <v>178</v>
      </c>
      <c r="D87" s="52" t="s">
        <v>107</v>
      </c>
      <c r="E87" s="2" t="s">
        <v>83</v>
      </c>
      <c r="F87" s="25">
        <f t="shared" ref="F87" si="57">H87-4</f>
        <v>45586</v>
      </c>
      <c r="G87" s="25">
        <f t="shared" ref="G87" si="58">H87-1</f>
        <v>45589</v>
      </c>
      <c r="H87" s="47">
        <v>45590</v>
      </c>
      <c r="I87" s="25">
        <f>H87+19</f>
        <v>45609</v>
      </c>
    </row>
    <row r="88" spans="1:13" ht="15.6">
      <c r="A88" s="78" t="s">
        <v>133</v>
      </c>
      <c r="B88" s="79"/>
      <c r="C88" s="79"/>
      <c r="D88" s="79"/>
      <c r="E88" s="79"/>
      <c r="F88" s="79"/>
      <c r="G88" s="79"/>
      <c r="H88" s="79"/>
      <c r="I88" s="80"/>
    </row>
    <row r="89" spans="1:13">
      <c r="A89" s="75" t="s">
        <v>131</v>
      </c>
      <c r="B89" s="76"/>
      <c r="C89" s="76"/>
      <c r="D89" s="76"/>
      <c r="E89" s="76"/>
      <c r="F89" s="76"/>
      <c r="G89" s="76"/>
      <c r="H89" s="76"/>
      <c r="I89" s="77"/>
    </row>
    <row r="90" spans="1:13">
      <c r="A90" s="12" t="s">
        <v>7</v>
      </c>
      <c r="B90" s="13" t="s">
        <v>8</v>
      </c>
      <c r="C90" s="14" t="s">
        <v>9</v>
      </c>
      <c r="D90" s="15" t="s">
        <v>10</v>
      </c>
      <c r="E90" s="13" t="s">
        <v>11</v>
      </c>
      <c r="F90" s="16" t="s">
        <v>12</v>
      </c>
      <c r="G90" s="16" t="s">
        <v>13</v>
      </c>
      <c r="H90" s="16" t="s">
        <v>14</v>
      </c>
      <c r="I90" s="16" t="s">
        <v>14</v>
      </c>
    </row>
    <row r="91" spans="1:13">
      <c r="A91" s="12" t="s">
        <v>16</v>
      </c>
      <c r="B91" s="16" t="s">
        <v>17</v>
      </c>
      <c r="C91" s="14" t="s">
        <v>18</v>
      </c>
      <c r="D91" s="17"/>
      <c r="E91" s="12" t="s">
        <v>19</v>
      </c>
      <c r="F91" s="12"/>
      <c r="G91" s="12"/>
      <c r="H91" s="12" t="s">
        <v>20</v>
      </c>
      <c r="I91" s="59" t="s">
        <v>89</v>
      </c>
    </row>
    <row r="92" spans="1:13" s="5" customFormat="1" ht="16.2" customHeight="1">
      <c r="A92" s="46" t="s">
        <v>127</v>
      </c>
      <c r="B92" s="45" t="s">
        <v>175</v>
      </c>
      <c r="C92" s="43" t="s">
        <v>176</v>
      </c>
      <c r="D92" s="72" t="s">
        <v>241</v>
      </c>
      <c r="E92" s="73"/>
      <c r="F92" s="73"/>
      <c r="G92" s="73"/>
      <c r="H92" s="73"/>
      <c r="I92" s="74"/>
    </row>
    <row r="93" spans="1:13" s="5" customFormat="1" ht="16.2" customHeight="1">
      <c r="A93" s="46" t="s">
        <v>85</v>
      </c>
      <c r="B93" s="45" t="s">
        <v>177</v>
      </c>
      <c r="C93" s="43" t="s">
        <v>178</v>
      </c>
      <c r="D93" s="52" t="s">
        <v>107</v>
      </c>
      <c r="E93" s="2" t="s">
        <v>83</v>
      </c>
      <c r="F93" s="25">
        <f t="shared" ref="F93" si="59">H93-4</f>
        <v>45586</v>
      </c>
      <c r="G93" s="25">
        <f t="shared" ref="G93" si="60">H93-1</f>
        <v>45589</v>
      </c>
      <c r="H93" s="47">
        <v>45590</v>
      </c>
      <c r="I93" s="25">
        <f>H93+13</f>
        <v>45603</v>
      </c>
    </row>
    <row r="94" spans="1:13">
      <c r="L94" s="7"/>
      <c r="M94" s="7"/>
    </row>
    <row r="95" spans="1:13">
      <c r="A95" s="61" t="s">
        <v>122</v>
      </c>
      <c r="D95" s="9"/>
      <c r="F95" s="31"/>
      <c r="G95" s="31"/>
      <c r="H95" s="31"/>
      <c r="I95" s="31"/>
      <c r="J95" s="31"/>
      <c r="K95" s="6"/>
    </row>
    <row r="96" spans="1:13">
      <c r="A96" s="32" t="s">
        <v>38</v>
      </c>
      <c r="C96" s="33"/>
      <c r="D96" s="9"/>
      <c r="F96" s="31"/>
      <c r="G96" s="31"/>
      <c r="H96" s="31"/>
      <c r="I96" s="31"/>
      <c r="J96" s="31"/>
      <c r="K96" s="6"/>
      <c r="L96" s="6"/>
      <c r="M96" s="6"/>
    </row>
    <row r="97" spans="1:13">
      <c r="A97" s="32"/>
      <c r="C97" s="33"/>
      <c r="D97" s="9"/>
      <c r="F97" s="31"/>
      <c r="G97" s="31"/>
      <c r="H97" s="31"/>
      <c r="I97" s="31"/>
      <c r="J97" s="31"/>
      <c r="K97" s="6"/>
      <c r="L97" s="6"/>
      <c r="M97" s="6"/>
    </row>
    <row r="98" spans="1:13">
      <c r="A98" s="34" t="s">
        <v>39</v>
      </c>
      <c r="B98" s="34"/>
      <c r="C98" s="34"/>
      <c r="D98" s="34"/>
      <c r="E98" s="34"/>
      <c r="F98" s="34"/>
      <c r="G98" s="34"/>
      <c r="L98" s="6"/>
      <c r="M98" s="6"/>
    </row>
    <row r="99" spans="1:13">
      <c r="A99" s="34" t="s">
        <v>40</v>
      </c>
      <c r="B99" s="34" t="s">
        <v>41</v>
      </c>
      <c r="C99" s="34"/>
      <c r="D99" s="34"/>
      <c r="E99" s="34"/>
      <c r="F99" s="34"/>
      <c r="G99" s="34"/>
    </row>
    <row r="100" spans="1:13">
      <c r="A100" s="34"/>
      <c r="B100" s="34"/>
      <c r="C100" s="34" t="s">
        <v>42</v>
      </c>
      <c r="D100" s="34"/>
      <c r="E100" s="34"/>
      <c r="F100" s="34"/>
    </row>
    <row r="101" spans="1:13">
      <c r="A101" s="34"/>
      <c r="B101" s="34"/>
      <c r="C101" s="34" t="s">
        <v>43</v>
      </c>
      <c r="D101" s="34"/>
      <c r="E101" s="34"/>
      <c r="F101" s="34"/>
    </row>
    <row r="102" spans="1:13">
      <c r="A102" s="34"/>
      <c r="B102" s="34"/>
      <c r="C102" s="34" t="s">
        <v>125</v>
      </c>
      <c r="D102" s="34"/>
      <c r="E102" s="34"/>
      <c r="F102" s="34"/>
    </row>
    <row r="103" spans="1:13">
      <c r="A103" s="34"/>
      <c r="B103" s="34"/>
      <c r="C103" s="34" t="s">
        <v>94</v>
      </c>
      <c r="D103" s="34" t="s">
        <v>95</v>
      </c>
      <c r="E103" s="34"/>
      <c r="F103" s="34"/>
    </row>
    <row r="104" spans="1:13">
      <c r="A104" s="34"/>
      <c r="B104" s="34"/>
      <c r="C104" s="34" t="s">
        <v>96</v>
      </c>
      <c r="D104" s="34"/>
      <c r="E104" s="34"/>
      <c r="F104" s="34"/>
    </row>
    <row r="105" spans="1:13">
      <c r="A105" s="34"/>
      <c r="B105" s="34" t="s">
        <v>44</v>
      </c>
      <c r="C105" s="34"/>
      <c r="D105" s="34"/>
      <c r="E105" s="34"/>
      <c r="F105" s="34"/>
      <c r="G105" s="34"/>
    </row>
    <row r="106" spans="1:13">
      <c r="A106" s="34"/>
      <c r="B106" s="34"/>
      <c r="C106" s="34" t="s">
        <v>45</v>
      </c>
      <c r="D106" s="34"/>
      <c r="E106" s="34"/>
      <c r="F106" s="34"/>
    </row>
    <row r="107" spans="1:13">
      <c r="A107" s="34"/>
      <c r="B107" s="34"/>
      <c r="C107" s="34" t="s">
        <v>46</v>
      </c>
      <c r="D107" s="34"/>
      <c r="E107" s="34"/>
      <c r="F107" s="34"/>
    </row>
    <row r="108" spans="1:13">
      <c r="A108" s="34"/>
      <c r="B108" s="34"/>
      <c r="C108" s="34" t="s">
        <v>47</v>
      </c>
      <c r="D108" s="34"/>
      <c r="E108" s="34"/>
      <c r="F108" s="34"/>
    </row>
    <row r="109" spans="1:13">
      <c r="A109" s="34"/>
      <c r="B109" s="34"/>
      <c r="C109" s="34" t="s">
        <v>97</v>
      </c>
      <c r="D109" s="34" t="s">
        <v>98</v>
      </c>
      <c r="E109" s="34"/>
      <c r="F109" s="34"/>
    </row>
    <row r="110" spans="1:13">
      <c r="A110" s="34"/>
      <c r="B110" s="34"/>
      <c r="C110" s="34" t="s">
        <v>126</v>
      </c>
      <c r="D110" s="34"/>
      <c r="E110" s="34"/>
      <c r="F110" s="34"/>
    </row>
    <row r="111" spans="1:13">
      <c r="A111" s="34" t="s">
        <v>48</v>
      </c>
      <c r="B111" s="34" t="s">
        <v>49</v>
      </c>
      <c r="C111" s="34"/>
      <c r="D111" s="34"/>
      <c r="E111" s="34"/>
      <c r="F111" s="34"/>
      <c r="G111" s="34"/>
      <c r="H111" s="34"/>
      <c r="I111" s="34"/>
    </row>
    <row r="112" spans="1:13">
      <c r="A112" s="34" t="s">
        <v>50</v>
      </c>
      <c r="B112" s="34" t="s">
        <v>51</v>
      </c>
      <c r="C112" s="34"/>
      <c r="D112" s="34"/>
      <c r="E112" s="34"/>
      <c r="F112" s="34"/>
      <c r="G112" s="34"/>
      <c r="H112" s="34"/>
      <c r="I112" s="34"/>
    </row>
    <row r="113" spans="1:9">
      <c r="A113" s="34" t="s">
        <v>52</v>
      </c>
      <c r="B113" s="34" t="s">
        <v>53</v>
      </c>
      <c r="C113" s="34"/>
      <c r="D113" s="34"/>
      <c r="E113" s="34"/>
      <c r="F113" s="34"/>
      <c r="G113" s="34"/>
      <c r="H113" s="34"/>
      <c r="I113" s="34"/>
    </row>
    <row r="114" spans="1:9">
      <c r="A114" s="34" t="s">
        <v>54</v>
      </c>
      <c r="B114" s="34" t="s">
        <v>55</v>
      </c>
      <c r="C114" s="34"/>
      <c r="D114" s="34"/>
      <c r="E114" s="34"/>
      <c r="F114" s="34"/>
      <c r="G114" s="34"/>
    </row>
    <row r="115" spans="1:9">
      <c r="A115" s="34" t="s">
        <v>56</v>
      </c>
      <c r="B115" s="34" t="s">
        <v>99</v>
      </c>
      <c r="C115" s="34"/>
      <c r="D115" s="34"/>
      <c r="E115" s="34"/>
      <c r="F115" s="34"/>
      <c r="G115" s="34"/>
    </row>
    <row r="116" spans="1:9">
      <c r="A116" s="60" t="s">
        <v>100</v>
      </c>
      <c r="B116" s="61" t="s">
        <v>101</v>
      </c>
      <c r="D116" s="34"/>
      <c r="F116" s="34"/>
    </row>
    <row r="117" spans="1:9">
      <c r="C117" s="61" t="s">
        <v>104</v>
      </c>
    </row>
    <row r="118" spans="1:9">
      <c r="A118" s="60" t="s">
        <v>102</v>
      </c>
      <c r="B118" s="61" t="s">
        <v>105</v>
      </c>
      <c r="C118" s="61" t="s">
        <v>103</v>
      </c>
      <c r="D118" s="60" t="s">
        <v>106</v>
      </c>
    </row>
  </sheetData>
  <mergeCells count="29">
    <mergeCell ref="A16:J16"/>
    <mergeCell ref="D49:J49"/>
    <mergeCell ref="D14:J14"/>
    <mergeCell ref="A44:I44"/>
    <mergeCell ref="A82:I82"/>
    <mergeCell ref="C68:J68"/>
    <mergeCell ref="C1:I3"/>
    <mergeCell ref="C4:I4"/>
    <mergeCell ref="C5:I5"/>
    <mergeCell ref="C6:I6"/>
    <mergeCell ref="A8:I8"/>
    <mergeCell ref="A9:I9"/>
    <mergeCell ref="A63:I63"/>
    <mergeCell ref="A37:I37"/>
    <mergeCell ref="A38:I38"/>
    <mergeCell ref="A28:I28"/>
    <mergeCell ref="A27:I27"/>
    <mergeCell ref="A18:I18"/>
    <mergeCell ref="A17:I17"/>
    <mergeCell ref="A73:I73"/>
    <mergeCell ref="A77:J77"/>
    <mergeCell ref="A72:I72"/>
    <mergeCell ref="A53:I53"/>
    <mergeCell ref="A52:I52"/>
    <mergeCell ref="D92:I92"/>
    <mergeCell ref="D86:I86"/>
    <mergeCell ref="A83:I83"/>
    <mergeCell ref="A88:I88"/>
    <mergeCell ref="A89:I89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23</v>
      </c>
      <c r="B1" s="1" t="s">
        <v>57</v>
      </c>
      <c r="C1" s="2" t="s">
        <v>58</v>
      </c>
      <c r="D1" s="3" t="s">
        <v>59</v>
      </c>
    </row>
  </sheetData>
  <phoneticPr fontId="2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revision>0</cp:revision>
  <dcterms:created xsi:type="dcterms:W3CDTF">2024-04-17T07:55:36Z</dcterms:created>
  <dcterms:modified xsi:type="dcterms:W3CDTF">2024-10-15T03:10:59Z</dcterms:modified>
</cp:coreProperties>
</file>