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20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I34" i="1" l="1"/>
  <c r="J34" i="1" s="1"/>
  <c r="G34" i="1"/>
  <c r="F34" i="1"/>
  <c r="G15" i="1" l="1"/>
  <c r="F15" i="1"/>
  <c r="I48" i="1" l="1"/>
  <c r="J48" i="1" s="1"/>
  <c r="G48" i="1"/>
  <c r="F48" i="1"/>
  <c r="I70" i="1" l="1"/>
  <c r="J70" i="1" s="1"/>
  <c r="G70" i="1"/>
  <c r="F70" i="1"/>
  <c r="I68" i="1"/>
  <c r="J68" i="1" s="1"/>
  <c r="G68" i="1"/>
  <c r="F68" i="1"/>
  <c r="I69" i="1"/>
  <c r="G69" i="1"/>
  <c r="F69" i="1"/>
  <c r="I67" i="1"/>
  <c r="J67" i="1" s="1"/>
  <c r="G67" i="1"/>
  <c r="F67" i="1"/>
  <c r="I49" i="1"/>
  <c r="J49" i="1" s="1"/>
  <c r="G49" i="1"/>
  <c r="F49" i="1"/>
  <c r="F40" i="1" l="1"/>
  <c r="F39" i="1"/>
  <c r="I40" i="1"/>
  <c r="J40" i="1" s="1"/>
  <c r="I43" i="1"/>
  <c r="K43" i="1" s="1"/>
  <c r="G43" i="1"/>
  <c r="F43" i="1"/>
  <c r="I42" i="1"/>
  <c r="J42" i="1" s="1"/>
  <c r="G42" i="1"/>
  <c r="F42" i="1"/>
  <c r="I41" i="1"/>
  <c r="J41" i="1" s="1"/>
  <c r="G41" i="1"/>
  <c r="F41" i="1"/>
  <c r="G39" i="1"/>
  <c r="I39" i="1"/>
  <c r="J39" i="1" s="1"/>
  <c r="K39" i="1" s="1"/>
  <c r="I33" i="1"/>
  <c r="J33" i="1" s="1"/>
  <c r="G33" i="1"/>
  <c r="F33" i="1"/>
  <c r="I31" i="1"/>
  <c r="J31" i="1" s="1"/>
  <c r="G31" i="1"/>
  <c r="F31" i="1"/>
  <c r="F16" i="1"/>
  <c r="G16" i="1"/>
  <c r="G13" i="1"/>
  <c r="F13" i="1"/>
  <c r="K25" i="1"/>
  <c r="I24" i="1"/>
  <c r="J24" i="1" s="1"/>
  <c r="K24" i="1" s="1"/>
  <c r="G24" i="1"/>
  <c r="F24" i="1"/>
  <c r="F23" i="1"/>
  <c r="G23" i="1"/>
  <c r="I23" i="1"/>
  <c r="J23" i="1" s="1"/>
  <c r="K23" i="1" s="1"/>
  <c r="K42" i="1" l="1"/>
  <c r="K41" i="1"/>
  <c r="J43" i="1"/>
  <c r="K40" i="1"/>
  <c r="I50" i="1" l="1"/>
  <c r="I51" i="1"/>
  <c r="J51" i="1" s="1"/>
  <c r="I52" i="1"/>
  <c r="J52" i="1" s="1"/>
  <c r="I66" i="1"/>
  <c r="J66" i="1" s="1"/>
  <c r="G66" i="1"/>
  <c r="F66" i="1"/>
  <c r="G52" i="1"/>
  <c r="F52" i="1"/>
  <c r="G51" i="1"/>
  <c r="F51" i="1"/>
  <c r="I57" i="1"/>
  <c r="J57" i="1" s="1"/>
  <c r="G57" i="1"/>
  <c r="F57" i="1"/>
  <c r="G40" i="1"/>
  <c r="I30" i="1"/>
  <c r="J30" i="1" s="1"/>
  <c r="G30" i="1"/>
  <c r="F30" i="1"/>
  <c r="I25" i="1"/>
  <c r="I21" i="1"/>
  <c r="J21" i="1" s="1"/>
  <c r="K21" i="1" s="1"/>
  <c r="G21" i="1"/>
  <c r="F21" i="1"/>
  <c r="G25" i="1"/>
  <c r="F25" i="1"/>
  <c r="I58" i="1" l="1"/>
  <c r="I59" i="1"/>
  <c r="I60" i="1"/>
  <c r="I61" i="1"/>
  <c r="J50" i="1" l="1"/>
  <c r="J58" i="1"/>
  <c r="J60" i="1"/>
  <c r="J61" i="1"/>
  <c r="J59" i="1"/>
  <c r="F50" i="1"/>
  <c r="G50" i="1"/>
  <c r="F58" i="1"/>
  <c r="G58" i="1"/>
  <c r="F59" i="1"/>
  <c r="G59" i="1"/>
  <c r="F60" i="1"/>
  <c r="G60" i="1"/>
  <c r="F61" i="1"/>
  <c r="G61" i="1"/>
</calcChain>
</file>

<file path=xl/sharedStrings.xml><?xml version="1.0" encoding="utf-8"?>
<sst xmlns="http://schemas.openxmlformats.org/spreadsheetml/2006/main" count="345" uniqueCount="203">
  <si>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</si>
  <si>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</si>
  <si>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</si>
  <si>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</si>
  <si>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</si>
  <si>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</si>
  <si>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</si>
  <si>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  </t>
    </r>
    <r>
      <rPr>
        <sz val="11"/>
        <color indexed="8"/>
        <rFont val="等线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等线"/>
        <family val="3"/>
        <charset val="134"/>
      </rPr>
      <t>香港码头：</t>
    </r>
    <r>
      <rPr>
        <sz val="11"/>
        <color indexed="8"/>
        <rFont val="Times New Roman"/>
        <family val="1"/>
      </rPr>
      <t xml:space="preserve">CMCS </t>
    </r>
    <r>
      <rPr>
        <sz val="11"/>
        <color indexed="8"/>
        <rFont val="等线"/>
        <family val="3"/>
        <charset val="134"/>
      </rPr>
      <t>招商货柜码头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等线"/>
        <family val="3"/>
        <charset val="134"/>
      </rPr>
      <t>海防码头：</t>
    </r>
    <r>
      <rPr>
        <sz val="11"/>
        <color indexed="8"/>
        <rFont val="Times New Roman"/>
        <family val="1"/>
      </rPr>
      <t>NAM HAI DINH VU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</si>
  <si>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</si>
  <si>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</si>
  <si>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</si>
  <si>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</si>
  <si>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</si>
  <si>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</si>
  <si>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</si>
  <si>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</si>
  <si>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t>到港 ETA</t>
  </si>
  <si>
    <t>VESSEL</t>
  </si>
  <si>
    <t>VOY</t>
  </si>
  <si>
    <t>（在线订舱）</t>
  </si>
  <si>
    <t>LINES</t>
  </si>
  <si>
    <t>SHANGHAI</t>
  </si>
  <si>
    <t>HONGKONG</t>
  </si>
  <si>
    <t>HAIPHONG</t>
  </si>
  <si>
    <t>VIMC DIAMOND</t>
  </si>
  <si>
    <r>
      <rPr>
        <sz val="11"/>
        <rFont val="Times New Roman"/>
        <family val="1"/>
      </rPr>
      <t xml:space="preserve">ETD SHA : </t>
    </r>
    <r>
      <rPr>
        <sz val="11"/>
        <rFont val="等线"/>
        <family val="3"/>
        <charset val="134"/>
      </rPr>
      <t>周日</t>
    </r>
    <r>
      <rPr>
        <sz val="11"/>
        <rFont val="Times New Roman"/>
        <family val="1"/>
      </rPr>
      <t xml:space="preserve">          </t>
    </r>
    <r>
      <rPr>
        <sz val="11"/>
        <rFont val="等线"/>
        <family val="3"/>
        <charset val="134"/>
      </rPr>
      <t>上海码头：外高桥五期</t>
    </r>
    <r>
      <rPr>
        <sz val="11"/>
        <rFont val="Times New Roman"/>
        <family val="1"/>
      </rPr>
      <t xml:space="preserve">     </t>
    </r>
    <r>
      <rPr>
        <sz val="11"/>
        <rFont val="等线"/>
        <family val="3"/>
        <charset val="134"/>
      </rPr>
      <t>香港码头：</t>
    </r>
    <r>
      <rPr>
        <sz val="11"/>
        <rFont val="Times New Roman"/>
        <family val="1"/>
      </rPr>
      <t xml:space="preserve">DPW   </t>
    </r>
    <r>
      <rPr>
        <sz val="11"/>
        <rFont val="等线"/>
        <family val="3"/>
        <charset val="134"/>
      </rPr>
      <t>海防码头：</t>
    </r>
    <r>
      <rPr>
        <sz val="11"/>
        <rFont val="Times New Roman"/>
        <family val="1"/>
      </rPr>
      <t xml:space="preserve">NAM HAI DINH VU  </t>
    </r>
    <r>
      <rPr>
        <sz val="11"/>
        <rFont val="等线"/>
        <family val="3"/>
        <charset val="134"/>
      </rPr>
      <t>岘港码头：</t>
    </r>
    <r>
      <rPr>
        <sz val="11"/>
        <rFont val="Times New Roman"/>
        <family val="1"/>
      </rPr>
      <t>TIEN SA SEAPORT</t>
    </r>
  </si>
  <si>
    <t>船名航次缩写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</si>
  <si>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</si>
  <si>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DA NANG</t>
  </si>
  <si>
    <t>HHX2</t>
  </si>
  <si>
    <t>MANILA(S)</t>
  </si>
  <si>
    <t>NPX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</si>
  <si>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周四</t>
    </r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上海码头：外高桥四期</t>
    </r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family val="3"/>
        <charset val="134"/>
      </rPr>
      <t>西哈努克码头：</t>
    </r>
    <r>
      <rPr>
        <sz val="11"/>
        <color indexed="8"/>
        <rFont val="Times New Roman"/>
        <family val="1"/>
      </rPr>
      <t xml:space="preserve">SAP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</si>
  <si>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t>SIHANOUKVILLE</t>
  </si>
  <si>
    <t>BANGKOK</t>
  </si>
  <si>
    <t>LAEM CHABANG</t>
  </si>
  <si>
    <t>CTK</t>
  </si>
  <si>
    <t>JAKARTA</t>
  </si>
  <si>
    <t>SURABAYA</t>
  </si>
  <si>
    <t>CHINA-1</t>
  </si>
  <si>
    <t>CSE</t>
  </si>
  <si>
    <t>外代现场放箱: 金先生 手机: 18821126006 外高桥保税B区(芬辛路20号中申仓库4楼409室)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</si>
  <si>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</si>
  <si>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</si>
  <si>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</si>
  <si>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</si>
  <si>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</si>
  <si>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</si>
  <si>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</si>
  <si>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</si>
  <si>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</si>
  <si>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</si>
  <si>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</si>
  <si>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</si>
  <si>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</si>
  <si>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</si>
  <si>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</si>
  <si>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</si>
  <si>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</si>
  <si>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</si>
  <si>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</si>
  <si>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</si>
  <si>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Jebel ali agent</t>
  </si>
  <si>
    <t>Customer service  :Mr Hari Pillai hari@sunmarine.com  +971 50 3452967  Mr Darm Al Akkad   darm.akd@sunmarine.com +971 55 1531127</t>
  </si>
  <si>
    <t>Customer service  :</t>
  </si>
  <si>
    <t xml:space="preserve">BRISBANE  TEL:+61 2 8311 9444 </t>
  </si>
  <si>
    <t xml:space="preserve">EMAIL:ASL.IMPORTS@ISS-SHIPPING.COM </t>
  </si>
  <si>
    <t xml:space="preserve">SYDNEY     TEL:+61 2 8311 9444  </t>
  </si>
  <si>
    <t>EMAIL:ASL.IMPORTS@ISS-SHIPPING.COM</t>
  </si>
  <si>
    <t xml:space="preserve">MELBOURNE  TEL:+61 2 8311 9444  </t>
  </si>
  <si>
    <t>Customer service:</t>
  </si>
  <si>
    <t>HO CHI MINH   Ms. Nguyen Minh Tu Quynh   TEL:(+84) 83 872 7223 X234</t>
  </si>
  <si>
    <t>EMAIL:quynhnmt.hcm@viconship.com</t>
  </si>
  <si>
    <t>DA NANG          Mr. Tommy (Truong)    TEL: +84 90 516 1916</t>
  </si>
  <si>
    <t>EMAIL:docuasl@vfv.com.vn</t>
  </si>
  <si>
    <t>V.2304S</t>
  </si>
  <si>
    <t>VD304</t>
  </si>
  <si>
    <t>亚海迪亚</t>
  </si>
  <si>
    <r>
      <rPr>
        <sz val="26"/>
        <color indexed="8"/>
        <rFont val="等线"/>
        <family val="3"/>
        <charset val="134"/>
      </rPr>
      <t>菲律宾</t>
    </r>
    <r>
      <rPr>
        <sz val="26"/>
        <color indexed="8"/>
        <rFont val="Times New Roman"/>
        <family val="1"/>
      </rPr>
      <t>-</t>
    </r>
    <r>
      <rPr>
        <sz val="26"/>
        <color indexed="8"/>
        <rFont val="等线"/>
        <family val="3"/>
        <charset val="134"/>
      </rPr>
      <t>马尼拉南北港航线</t>
    </r>
    <r>
      <rPr>
        <sz val="26"/>
        <color indexed="8"/>
        <rFont val="Times New Roman"/>
        <family val="1"/>
      </rPr>
      <t xml:space="preserve">  NPX   </t>
    </r>
    <r>
      <rPr>
        <sz val="26"/>
        <color indexed="8"/>
        <rFont val="等线"/>
        <family val="3"/>
        <charset val="134"/>
      </rPr>
      <t>此航线船代：中联</t>
    </r>
    <phoneticPr fontId="5" type="noConversion"/>
  </si>
  <si>
    <t>LAEM CHABANG</t>
    <phoneticPr fontId="5" type="noConversion"/>
  </si>
  <si>
    <t>HO CHI MINH</t>
    <phoneticPr fontId="5" type="noConversion"/>
  </si>
  <si>
    <t>CVT2 LINE  此航线船代：中联</t>
    <phoneticPr fontId="5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</si>
  <si>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5" type="noConversion"/>
  </si>
  <si>
    <t>航线代码</t>
    <phoneticPr fontId="5" type="noConversion"/>
  </si>
  <si>
    <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等线"/>
        <family val="3"/>
        <charset val="134"/>
      </rPr>
      <t>船代：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等线"/>
        <family val="3"/>
        <charset val="134"/>
      </rPr>
      <t>外代</t>
    </r>
    <phoneticPr fontId="5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</si>
  <si>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等线"/>
        <family val="3"/>
        <charset val="134"/>
      </rPr>
      <t>船代：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等线"/>
        <family val="3"/>
        <charset val="134"/>
      </rPr>
      <t>外代</t>
    </r>
    <phoneticPr fontId="5" type="noConversion"/>
  </si>
  <si>
    <r>
      <rPr>
        <sz val="12"/>
        <color indexed="8"/>
        <rFont val="等线"/>
        <family val="3"/>
        <charset val="134"/>
      </rPr>
      <t>香港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等线"/>
        <family val="3"/>
        <charset val="134"/>
      </rPr>
      <t>海防航线</t>
    </r>
    <r>
      <rPr>
        <sz val="12"/>
        <color indexed="8"/>
        <rFont val="Times New Roman"/>
        <family val="1"/>
      </rPr>
      <t xml:space="preserve"> HHX1   </t>
    </r>
    <r>
      <rPr>
        <b/>
        <sz val="12"/>
        <color indexed="8"/>
        <rFont val="等线"/>
        <family val="3"/>
        <charset val="134"/>
      </rPr>
      <t>船代：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等线"/>
        <family val="3"/>
        <charset val="134"/>
      </rPr>
      <t>外代</t>
    </r>
    <phoneticPr fontId="5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</si>
  <si>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周一</t>
    </r>
    <r>
      <rPr>
        <sz val="11"/>
        <color indexed="8"/>
        <rFont val="Times New Roman"/>
        <family val="1"/>
      </rPr>
      <t xml:space="preserve">  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  <phoneticPr fontId="5" type="noConversion"/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</si>
  <si>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  <phoneticPr fontId="5" type="noConversion"/>
  </si>
  <si>
    <t>CVT2</t>
  </si>
  <si>
    <t>XIN YAN TAI</t>
    <phoneticPr fontId="5" type="noConversion"/>
  </si>
  <si>
    <t>LAEM CHABANG</t>
    <phoneticPr fontId="5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</si>
  <si>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 HHX2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外代</t>
    </r>
    <phoneticPr fontId="5" type="noConversion"/>
  </si>
  <si>
    <t>CNC MARS</t>
    <phoneticPr fontId="5" type="noConversion"/>
  </si>
  <si>
    <t>JAN</t>
    <phoneticPr fontId="5" type="noConversion"/>
  </si>
  <si>
    <t>HHX2</t>
    <phoneticPr fontId="5" type="noConversion"/>
  </si>
  <si>
    <t>HHX1</t>
    <phoneticPr fontId="5" type="noConversion"/>
  </si>
  <si>
    <t xml:space="preserve"> 亚海新城</t>
    <phoneticPr fontId="5" type="noConversion"/>
  </si>
  <si>
    <t>ASL QINGDAO</t>
    <phoneticPr fontId="5" type="noConversion"/>
  </si>
  <si>
    <t>亚海青岛</t>
    <phoneticPr fontId="5" type="noConversion"/>
  </si>
  <si>
    <t>WILLIAM</t>
    <phoneticPr fontId="5" type="noConversion"/>
  </si>
  <si>
    <t>金星威廉</t>
    <phoneticPr fontId="5" type="noConversion"/>
  </si>
  <si>
    <t>集明</t>
    <phoneticPr fontId="5" type="noConversion"/>
  </si>
  <si>
    <t>新烟台</t>
    <phoneticPr fontId="5" type="noConversion"/>
  </si>
  <si>
    <t>亚海香港</t>
    <phoneticPr fontId="5" type="noConversion"/>
  </si>
  <si>
    <t xml:space="preserve"> 森罗简岸</t>
    <phoneticPr fontId="5" type="noConversion"/>
  </si>
  <si>
    <t>OMIT</t>
    <phoneticPr fontId="5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</si>
  <si>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  <phoneticPr fontId="5" type="noConversion"/>
  </si>
  <si>
    <r>
      <rPr>
        <sz val="20"/>
        <color indexed="8"/>
        <rFont val="Times New Roman"/>
        <family val="1"/>
      </rPr>
      <t>CTK</t>
    </r>
    <r>
      <rPr>
        <sz val="20"/>
        <color indexed="8"/>
        <rFont val="等线"/>
        <family val="3"/>
        <charset val="134"/>
      </rPr>
      <t>航线</t>
    </r>
    <r>
      <rPr>
        <sz val="20"/>
        <color indexed="8"/>
        <rFont val="Times New Roman"/>
        <family val="1"/>
      </rPr>
      <t xml:space="preserve">  </t>
    </r>
    <r>
      <rPr>
        <b/>
        <sz val="20"/>
        <color indexed="8"/>
        <rFont val="等线"/>
        <family val="3"/>
        <charset val="134"/>
      </rPr>
      <t>船代：</t>
    </r>
    <r>
      <rPr>
        <b/>
        <sz val="20"/>
        <color indexed="8"/>
        <rFont val="Times New Roman"/>
        <family val="1"/>
      </rPr>
      <t xml:space="preserve"> </t>
    </r>
    <r>
      <rPr>
        <b/>
        <sz val="20"/>
        <color indexed="8"/>
        <rFont val="等线"/>
        <family val="3"/>
        <charset val="134"/>
      </rPr>
      <t>外代</t>
    </r>
    <phoneticPr fontId="5" type="noConversion"/>
  </si>
  <si>
    <t>WAN HAI 175</t>
    <phoneticPr fontId="5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</si>
  <si>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马南码头：</t>
    </r>
    <r>
      <rPr>
        <sz val="11"/>
        <color indexed="8"/>
        <rFont val="Times New Roman"/>
        <family val="1"/>
      </rPr>
      <t xml:space="preserve">ATI 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  <phoneticPr fontId="5" type="noConversion"/>
  </si>
  <si>
    <t xml:space="preserve"> </t>
    <phoneticPr fontId="5" type="noConversion"/>
  </si>
  <si>
    <t>OMIT</t>
    <phoneticPr fontId="5" type="noConversion"/>
  </si>
  <si>
    <t>STRAITS CITY</t>
    <phoneticPr fontId="5" type="noConversion"/>
  </si>
  <si>
    <t>YM INCREMENT</t>
    <phoneticPr fontId="5" type="noConversion"/>
  </si>
  <si>
    <t>ASL HONG KONG</t>
    <phoneticPr fontId="5" type="noConversion"/>
  </si>
  <si>
    <t>CMA CGM GEORGE SAND</t>
    <phoneticPr fontId="5" type="noConversion"/>
  </si>
  <si>
    <t>ASL BAUHINIA</t>
    <phoneticPr fontId="5" type="noConversion"/>
  </si>
  <si>
    <t>ASL PEONY</t>
    <phoneticPr fontId="1" type="noConversion"/>
  </si>
  <si>
    <t>亚海牡丹</t>
    <phoneticPr fontId="5" type="noConversion"/>
  </si>
  <si>
    <t>BRIGHT FUJI</t>
    <phoneticPr fontId="5" type="noConversion"/>
  </si>
  <si>
    <t>KUO LONG</t>
    <phoneticPr fontId="5" type="noConversion"/>
  </si>
  <si>
    <t xml:space="preserve">LECANGS DOLPHIN </t>
    <phoneticPr fontId="5" type="noConversion"/>
  </si>
  <si>
    <t>正利大洋海豚</t>
    <phoneticPr fontId="5" type="noConversion"/>
  </si>
  <si>
    <t>5S414</t>
    <phoneticPr fontId="5" type="noConversion"/>
  </si>
  <si>
    <t>V.2414W</t>
    <phoneticPr fontId="5" type="noConversion"/>
  </si>
  <si>
    <t>4Y410</t>
    <phoneticPr fontId="5" type="noConversion"/>
  </si>
  <si>
    <t>V.2410W</t>
    <phoneticPr fontId="1" type="noConversion"/>
  </si>
  <si>
    <t>5Y297</t>
    <phoneticPr fontId="5" type="noConversion"/>
  </si>
  <si>
    <t>V.297S</t>
    <phoneticPr fontId="5" type="noConversion"/>
  </si>
  <si>
    <t>6L407</t>
    <phoneticPr fontId="5" type="noConversion"/>
  </si>
  <si>
    <t>V.2407S</t>
    <phoneticPr fontId="5" type="noConversion"/>
  </si>
  <si>
    <t>MANILA(N)</t>
    <phoneticPr fontId="5" type="noConversion"/>
  </si>
  <si>
    <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苏腊巴亚码头：</t>
    </r>
    <r>
      <rPr>
        <sz val="11"/>
        <color indexed="8"/>
        <rFont val="Times New Roman"/>
        <family val="1"/>
      </rPr>
      <t>TPS</t>
    </r>
    <phoneticPr fontId="5" type="noConversion"/>
  </si>
  <si>
    <t>亚海航运上海口岸船期表2024-06</t>
    <phoneticPr fontId="5" type="noConversion"/>
  </si>
  <si>
    <t>V.2411W</t>
    <phoneticPr fontId="5" type="noConversion"/>
  </si>
  <si>
    <t>V.2412W</t>
    <phoneticPr fontId="5" type="noConversion"/>
  </si>
  <si>
    <t>45412</t>
    <phoneticPr fontId="5" type="noConversion"/>
  </si>
  <si>
    <t>V.2416W</t>
    <phoneticPr fontId="5" type="noConversion"/>
  </si>
  <si>
    <t>5S416</t>
    <phoneticPr fontId="5" type="noConversion"/>
  </si>
  <si>
    <t>V.35S</t>
    <phoneticPr fontId="5" type="noConversion"/>
  </si>
  <si>
    <t>6F35S</t>
    <phoneticPr fontId="5" type="noConversion"/>
  </si>
  <si>
    <t>V.423S</t>
    <phoneticPr fontId="5" type="noConversion"/>
  </si>
  <si>
    <t>V.S122</t>
    <phoneticPr fontId="5" type="noConversion"/>
  </si>
  <si>
    <t>6W122</t>
    <phoneticPr fontId="5" type="noConversion"/>
  </si>
  <si>
    <t>V.298S</t>
    <phoneticPr fontId="5" type="noConversion"/>
  </si>
  <si>
    <t>5Y298</t>
    <phoneticPr fontId="5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</si>
  <si>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  <phoneticPr fontId="5" type="noConversion"/>
  </si>
  <si>
    <t>77423</t>
    <phoneticPr fontId="5" type="noConversion"/>
  </si>
  <si>
    <t>77426</t>
    <phoneticPr fontId="5" type="noConversion"/>
  </si>
  <si>
    <t>V.1QAGKS</t>
    <phoneticPr fontId="5" type="noConversion"/>
  </si>
  <si>
    <t>V.246S</t>
    <phoneticPr fontId="5" type="noConversion"/>
  </si>
  <si>
    <t>V.1QAGOS</t>
    <phoneticPr fontId="5" type="noConversion"/>
  </si>
  <si>
    <t>65GOS</t>
    <phoneticPr fontId="5" type="noConversion"/>
  </si>
  <si>
    <t>XIN YAN TIAN</t>
    <phoneticPr fontId="5" type="noConversion"/>
  </si>
  <si>
    <t>V.093S</t>
    <phoneticPr fontId="5" type="noConversion"/>
  </si>
  <si>
    <t>V.0XSK9S</t>
    <phoneticPr fontId="5" type="noConversion"/>
  </si>
  <si>
    <t>62K9S</t>
    <phoneticPr fontId="5" type="noConversion"/>
  </si>
  <si>
    <t>V.0XSKBS</t>
    <phoneticPr fontId="5" type="noConversion"/>
  </si>
  <si>
    <t>3KKBS</t>
    <phoneticPr fontId="5" type="noConversion"/>
  </si>
  <si>
    <t>V.0XSKDS</t>
    <phoneticPr fontId="5" type="noConversion"/>
  </si>
  <si>
    <t>R7KDS</t>
    <phoneticPr fontId="5" type="noConversion"/>
  </si>
  <si>
    <t>V.0XSKFS</t>
    <phoneticPr fontId="5" type="noConversion"/>
  </si>
  <si>
    <t>39246</t>
    <phoneticPr fontId="5" type="noConversion"/>
  </si>
  <si>
    <t>V.2408S</t>
    <phoneticPr fontId="5" type="noConversion"/>
  </si>
  <si>
    <t>V.1054S</t>
    <phoneticPr fontId="5" type="noConversion"/>
  </si>
  <si>
    <t>6L408</t>
    <phoneticPr fontId="5" type="noConversion"/>
  </si>
  <si>
    <t>V.2409S</t>
    <phoneticPr fontId="5" type="noConversion"/>
  </si>
  <si>
    <t>POS BANGKOK</t>
    <phoneticPr fontId="5" type="noConversion"/>
  </si>
  <si>
    <t>1DKHS</t>
    <phoneticPr fontId="5" type="noConversion"/>
  </si>
  <si>
    <t>V.0XSKHS</t>
    <phoneticPr fontId="5" type="noConversion"/>
  </si>
  <si>
    <t>V.426S</t>
    <phoneticPr fontId="5" type="noConversion"/>
  </si>
  <si>
    <t>V.092S</t>
    <phoneticPr fontId="5" type="noConversion"/>
  </si>
  <si>
    <t>73092</t>
    <phoneticPr fontId="5" type="noConversion"/>
  </si>
  <si>
    <t>XIN YAN TIAN</t>
    <phoneticPr fontId="5" type="noConversion"/>
  </si>
  <si>
    <t>MONICA</t>
    <phoneticPr fontId="5" type="noConversion"/>
  </si>
  <si>
    <t>79KFS</t>
    <phoneticPr fontId="5" type="noConversion"/>
  </si>
  <si>
    <t>HS BUSAN</t>
    <phoneticPr fontId="5" type="noConversion"/>
  </si>
  <si>
    <t>V.2417W</t>
    <phoneticPr fontId="5" type="noConversion"/>
  </si>
  <si>
    <t>42417</t>
    <phoneticPr fontId="5" type="noConversion"/>
  </si>
  <si>
    <t>V.2418W</t>
    <phoneticPr fontId="5" type="noConversion"/>
  </si>
  <si>
    <t>42418</t>
    <phoneticPr fontId="5" type="noConversion"/>
  </si>
  <si>
    <t>OMIT</t>
    <phoneticPr fontId="5" type="noConversion"/>
  </si>
  <si>
    <t>ZHONG GU TAI YUAN</t>
    <phoneticPr fontId="5" type="noConversion"/>
  </si>
  <si>
    <t>81GKS</t>
    <phoneticPr fontId="5" type="noConversion"/>
  </si>
  <si>
    <t>CA SHANGHAI</t>
    <phoneticPr fontId="1" type="noConversion"/>
  </si>
  <si>
    <t>V.2424W</t>
    <phoneticPr fontId="1" type="noConversion"/>
  </si>
  <si>
    <t>V.2425W</t>
    <phoneticPr fontId="1" type="noConversion"/>
  </si>
  <si>
    <t>80424</t>
    <phoneticPr fontId="5" type="noConversion"/>
  </si>
  <si>
    <t>80425</t>
    <phoneticPr fontId="5" type="noConversion"/>
  </si>
  <si>
    <t>V.2411W</t>
    <phoneticPr fontId="5" type="noConversion"/>
  </si>
  <si>
    <t>45411</t>
    <phoneticPr fontId="5" type="noConversion"/>
  </si>
  <si>
    <t>STRAITS CITY</t>
    <phoneticPr fontId="5" type="noConversion"/>
  </si>
  <si>
    <t>V.2415S</t>
    <phoneticPr fontId="5" type="noConversion"/>
  </si>
  <si>
    <t>ASL BAUHINIA</t>
    <phoneticPr fontId="5" type="noConversion"/>
  </si>
  <si>
    <t>V.2419S</t>
    <phoneticPr fontId="5" type="noConversion"/>
  </si>
  <si>
    <t>5L419</t>
    <phoneticPr fontId="5" type="noConversion"/>
  </si>
  <si>
    <t>5L420</t>
    <phoneticPr fontId="5" type="noConversion"/>
  </si>
  <si>
    <t>V.2420S</t>
    <phoneticPr fontId="5" type="noConversion"/>
  </si>
  <si>
    <t>6F36S</t>
    <phoneticPr fontId="5" type="noConversion"/>
  </si>
  <si>
    <t>V.36S</t>
    <phoneticPr fontId="5" type="noConversion"/>
  </si>
  <si>
    <t>CELANDINE</t>
    <phoneticPr fontId="5" type="noConversion"/>
  </si>
  <si>
    <t>CELANDINE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</si>
</sst>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09]d/mmm;@"/>
    <numFmt numFmtId="177" formatCode="0000&quot;S&quot;"/>
    <numFmt numFmtId="178" formatCode="[$-409]d\-mmm;@"/>
  </numFmts>
  <fonts count="39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b/>
      <sz val="9"/>
      <name val="Times New Roman"/>
      <family val="1"/>
    </font>
    <font>
      <sz val="26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等线"/>
      <family val="3"/>
      <charset val="134"/>
    </font>
    <font>
      <sz val="11"/>
      <color theme="1"/>
      <name val="Time News Roman"/>
      <family val="1"/>
    </font>
    <font>
      <sz val="12"/>
      <name val="新細明體"/>
      <family val="1"/>
    </font>
    <font>
      <sz val="12"/>
      <name val="宋体"/>
      <family val="3"/>
      <charset val="134"/>
    </font>
    <font>
      <sz val="12"/>
      <name val="바탕체"/>
      <family val="3"/>
    </font>
    <font>
      <sz val="11"/>
      <color indexed="8"/>
      <name val="等线"/>
      <family val="3"/>
      <charset val="134"/>
    </font>
    <font>
      <sz val="11"/>
      <name val="等线"/>
      <family val="3"/>
      <charset val="134"/>
    </font>
    <font>
      <sz val="9"/>
      <name val="宋体"/>
      <family val="3"/>
      <charset val="134"/>
      <scheme val="minor"/>
    </font>
    <font>
      <b/>
      <sz val="24"/>
      <color indexed="8"/>
      <name val="等线"/>
      <family val="3"/>
      <charset val="134"/>
    </font>
    <font>
      <b/>
      <sz val="12"/>
      <color indexed="8"/>
      <name val="Times New Roman"/>
      <family val="1"/>
    </font>
    <font>
      <b/>
      <sz val="12"/>
      <color indexed="8"/>
      <name val="等线"/>
      <family val="3"/>
      <charset val="134"/>
    </font>
    <font>
      <sz val="12"/>
      <color theme="1"/>
      <name val="等线"/>
      <family val="3"/>
      <charset val="134"/>
    </font>
    <font>
      <b/>
      <sz val="12"/>
      <color theme="1"/>
      <name val="等线"/>
      <family val="3"/>
      <charset val="134"/>
    </font>
    <font>
      <b/>
      <sz val="12"/>
      <color theme="1"/>
      <name val="Times New Roman"/>
      <family val="1"/>
    </font>
    <font>
      <sz val="20"/>
      <color indexed="8"/>
      <name val="Times New Roman"/>
      <family val="1"/>
    </font>
    <font>
      <sz val="20"/>
      <color indexed="8"/>
      <name val="等线"/>
      <family val="3"/>
      <charset val="134"/>
    </font>
    <font>
      <b/>
      <sz val="20"/>
      <color indexed="8"/>
      <name val="等线"/>
      <family val="3"/>
      <charset val="134"/>
    </font>
    <font>
      <b/>
      <sz val="20"/>
      <color indexed="8"/>
      <name val="Times New Roman"/>
      <family val="1"/>
    </font>
    <font>
      <sz val="11"/>
      <color rgb="FFFF0000"/>
      <name val="宋体"/>
      <family val="3"/>
      <charset val="134"/>
      <scheme val="minor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21" fillId="0" borderId="0"/>
    <xf numFmtId="176" fontId="22" fillId="0" borderId="0">
      <alignment vertical="center"/>
    </xf>
    <xf numFmtId="0" fontId="6" fillId="0" borderId="0"/>
    <xf numFmtId="176" fontId="22" fillId="0" borderId="0">
      <alignment vertical="center"/>
    </xf>
    <xf numFmtId="0" fontId="22" fillId="0" borderId="0"/>
    <xf numFmtId="176" fontId="23" fillId="0" borderId="0"/>
    <xf numFmtId="176" fontId="21" fillId="0" borderId="0"/>
  </cellStyleXfs>
  <cellXfs count="116">
    <xf numFmtId="0" fontId="0" fillId="0" borderId="0" xfId="0"/>
    <xf numFmtId="176" fontId="1" fillId="0" borderId="1" xfId="5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0" fillId="0" borderId="0" xfId="0" applyFont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 shrinkToFit="1"/>
    </xf>
    <xf numFmtId="0" fontId="15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 applyProtection="1">
      <alignment horizontal="center" vertical="center" shrinkToFit="1"/>
    </xf>
    <xf numFmtId="0" fontId="14" fillId="3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shrinkToFit="1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vertical="center"/>
    </xf>
    <xf numFmtId="0" fontId="14" fillId="3" borderId="2" xfId="0" applyNumberFormat="1" applyFont="1" applyFill="1" applyBorder="1" applyAlignment="1" applyProtection="1">
      <alignment horizontal="center" vertical="center" shrinkToFit="1"/>
    </xf>
    <xf numFmtId="0" fontId="7" fillId="3" borderId="0" xfId="0" applyNumberFormat="1" applyFont="1" applyFill="1" applyBorder="1" applyAlignment="1" applyProtection="1">
      <alignment horizontal="center" vertical="center" shrinkToFit="1"/>
    </xf>
    <xf numFmtId="177" fontId="7" fillId="0" borderId="1" xfId="0" applyNumberFormat="1" applyFont="1" applyFill="1" applyBorder="1" applyAlignment="1" applyProtection="1">
      <alignment horizontal="center" vertical="center" shrinkToFit="1"/>
    </xf>
    <xf numFmtId="16" fontId="18" fillId="5" borderId="1" xfId="0" applyNumberFormat="1" applyFont="1" applyFill="1" applyBorder="1" applyAlignment="1" applyProtection="1">
      <alignment horizontal="center" vertical="center" shrinkToFit="1"/>
    </xf>
    <xf numFmtId="177" fontId="18" fillId="0" borderId="2" xfId="0" applyNumberFormat="1" applyFont="1" applyFill="1" applyBorder="1" applyAlignment="1" applyProtection="1">
      <alignment horizontal="center" vertical="center"/>
    </xf>
    <xf numFmtId="16" fontId="18" fillId="5" borderId="0" xfId="0" applyNumberFormat="1" applyFont="1" applyFill="1" applyBorder="1" applyAlignment="1" applyProtection="1">
      <alignment horizontal="center" vertical="center" shrinkToFit="1"/>
    </xf>
    <xf numFmtId="0" fontId="4" fillId="0" borderId="0" xfId="1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77" fontId="2" fillId="5" borderId="3" xfId="0" applyNumberFormat="1" applyFont="1" applyFill="1" applyBorder="1" applyAlignment="1" applyProtection="1">
      <alignment horizontal="center" vertical="center"/>
    </xf>
    <xf numFmtId="176" fontId="16" fillId="4" borderId="1" xfId="7" applyFont="1" applyFill="1" applyBorder="1" applyAlignment="1">
      <alignment horizontal="center"/>
    </xf>
    <xf numFmtId="176" fontId="16" fillId="4" borderId="1" xfId="2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 applyProtection="1">
      <alignment horizontal="left" vertical="center"/>
    </xf>
    <xf numFmtId="0" fontId="19" fillId="2" borderId="4" xfId="0" applyNumberFormat="1" applyFont="1" applyFill="1" applyBorder="1" applyAlignment="1" applyProtection="1">
      <alignment horizontal="left" vertical="center"/>
    </xf>
    <xf numFmtId="49" fontId="2" fillId="5" borderId="1" xfId="0" applyNumberFormat="1" applyFont="1" applyFill="1" applyBorder="1" applyAlignment="1" applyProtection="1">
      <alignment horizontal="center" vertical="center"/>
    </xf>
    <xf numFmtId="0" fontId="27" fillId="2" borderId="2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6" fontId="2" fillId="5" borderId="1" xfId="0" applyNumberFormat="1" applyFont="1" applyFill="1" applyBorder="1" applyAlignment="1" applyProtection="1">
      <alignment horizontal="center" vertical="center" shrinkToFit="1"/>
    </xf>
    <xf numFmtId="0" fontId="11" fillId="2" borderId="2" xfId="0" applyNumberFormat="1" applyFont="1" applyFill="1" applyBorder="1" applyAlignment="1" applyProtection="1">
      <alignment horizontal="left" vertical="center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" fillId="0" borderId="1" xfId="5" applyFont="1" applyFill="1" applyBorder="1" applyAlignment="1">
      <alignment horizontal="center"/>
    </xf>
    <xf numFmtId="0" fontId="1" fillId="0" borderId="1" xfId="5" applyFont="1" applyFill="1" applyBorder="1" applyAlignment="1">
      <alignment horizontal="center" vertical="center"/>
    </xf>
    <xf numFmtId="16" fontId="2" fillId="4" borderId="1" xfId="5" applyNumberFormat="1" applyFont="1" applyFill="1" applyBorder="1" applyAlignment="1">
      <alignment horizontal="center" vertical="center"/>
    </xf>
    <xf numFmtId="176" fontId="1" fillId="0" borderId="1" xfId="4" applyFont="1" applyBorder="1" applyAlignment="1">
      <alignment horizontal="center" vertical="center"/>
    </xf>
    <xf numFmtId="177" fontId="1" fillId="0" borderId="1" xfId="4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 applyProtection="1">
      <alignment horizontal="center" vertical="center"/>
    </xf>
    <xf numFmtId="177" fontId="14" fillId="0" borderId="2" xfId="0" applyNumberFormat="1" applyFont="1" applyFill="1" applyBorder="1" applyAlignment="1" applyProtection="1">
      <alignment horizontal="center" vertical="center"/>
    </xf>
    <xf numFmtId="177" fontId="15" fillId="0" borderId="1" xfId="0" applyNumberFormat="1" applyFont="1" applyFill="1" applyBorder="1" applyAlignment="1" applyProtection="1">
      <alignment horizontal="center" vertical="center" shrinkToFit="1"/>
    </xf>
    <xf numFmtId="16" fontId="14" fillId="5" borderId="1" xfId="0" applyNumberFormat="1" applyFont="1" applyFill="1" applyBorder="1" applyAlignment="1" applyProtection="1">
      <alignment horizontal="center" vertical="center" shrinkToFit="1"/>
    </xf>
    <xf numFmtId="0" fontId="15" fillId="0" borderId="0" xfId="0" applyNumberFormat="1" applyFont="1" applyFill="1" applyBorder="1" applyAlignment="1" applyProtection="1"/>
    <xf numFmtId="177" fontId="3" fillId="0" borderId="1" xfId="0" applyNumberFormat="1" applyFont="1" applyFill="1" applyBorder="1" applyAlignment="1" applyProtection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 wrapText="1" shrinkToFit="1"/>
    </xf>
    <xf numFmtId="0" fontId="37" fillId="0" borderId="0" xfId="0" applyFont="1"/>
    <xf numFmtId="176" fontId="1" fillId="4" borderId="1" xfId="7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16" fontId="38" fillId="5" borderId="1" xfId="0" applyNumberFormat="1" applyFont="1" applyFill="1" applyBorder="1" applyAlignment="1" applyProtection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1" fillId="2" borderId="2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4" xfId="0" applyNumberFormat="1" applyFont="1" applyFill="1" applyBorder="1" applyAlignment="1" applyProtection="1">
      <alignment horizontal="left" vertical="center"/>
    </xf>
    <xf numFmtId="0" fontId="18" fillId="3" borderId="2" xfId="0" applyNumberFormat="1" applyFont="1" applyFill="1" applyBorder="1" applyAlignment="1" applyProtection="1">
      <alignment horizontal="left" vertical="center"/>
    </xf>
    <xf numFmtId="0" fontId="18" fillId="3" borderId="3" xfId="0" applyNumberFormat="1" applyFont="1" applyFill="1" applyBorder="1" applyAlignment="1" applyProtection="1">
      <alignment horizontal="left" vertical="center"/>
    </xf>
    <xf numFmtId="0" fontId="18" fillId="3" borderId="4" xfId="0" applyNumberFormat="1" applyFont="1" applyFill="1" applyBorder="1" applyAlignment="1" applyProtection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34" fillId="2" borderId="2" xfId="0" applyNumberFormat="1" applyFont="1" applyFill="1" applyBorder="1" applyAlignment="1" applyProtection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3" xfId="0" applyNumberFormat="1" applyFont="1" applyFill="1" applyBorder="1" applyAlignment="1" applyProtection="1">
      <alignment horizontal="left" vertical="center"/>
    </xf>
  </cellXfs>
  <cellStyles count="8">
    <cellStyle name="常规" xfId="0" builtinId="0"/>
    <cellStyle name="常规 2" xfId="3"/>
    <cellStyle name="常规 2 2" xfId="2"/>
    <cellStyle name="常规 3" xfId="4"/>
    <cellStyle name="常规_Sheet1" xfId="5"/>
    <cellStyle name="一般_2005-03-01 Long Term Schedule-China-1" xfId="1"/>
    <cellStyle name="一般_2005-03-01 Long Term Schedule-China-1 2" xfId="7"/>
    <cellStyle name="표준_KIS2 LTS 2006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tabSelected="1" zoomScaleNormal="100" workbookViewId="0">
      <selection activeCell="D67" sqref="D67"/>
    </sheetView>
  </sheetViews>
  <sheetFormatPr defaultColWidth="9" defaultRowHeight="14.4"/>
  <cols>
    <col min="1" max="1" width="27" style="9" customWidth="1"/>
    <col min="2" max="2" width="11.6640625" style="10" customWidth="1"/>
    <col min="3" max="3" width="16.44140625" style="10" customWidth="1"/>
    <col min="4" max="4" width="48" style="9" customWidth="1"/>
    <col min="5" max="5" width="15.109375" style="10" customWidth="1"/>
    <col min="6" max="6" width="30.21875" style="10" customWidth="1"/>
    <col min="7" max="7" width="11.6640625" style="10" customWidth="1"/>
    <col min="8" max="8" width="19.33203125" style="10" customWidth="1"/>
    <col min="9" max="9" width="18" style="10" customWidth="1"/>
    <col min="10" max="10" width="13.77734375" customWidth="1"/>
    <col min="11" max="11" width="10.77734375"/>
    <col min="12" max="12" width="11.44140625" customWidth="1"/>
    <col min="13" max="13" width="13.88671875" bestFit="1" customWidth="1"/>
  </cols>
  <sheetData>
    <row r="1" spans="1:13" ht="14.4" customHeight="1">
      <c r="C1" s="83" t="s">
        <v>134</v>
      </c>
      <c r="D1" s="83"/>
      <c r="E1" s="83"/>
      <c r="F1" s="83"/>
      <c r="G1" s="83"/>
      <c r="H1" s="83"/>
      <c r="I1" s="83"/>
    </row>
    <row r="2" spans="1:13" ht="17.399999999999999" customHeight="1">
      <c r="B2" s="11" t="s">
        <v>0</v>
      </c>
      <c r="C2" s="83"/>
      <c r="D2" s="83"/>
      <c r="E2" s="83"/>
      <c r="F2" s="83"/>
      <c r="G2" s="83"/>
      <c r="H2" s="83"/>
      <c r="I2" s="83"/>
    </row>
    <row r="3" spans="1:13" ht="17.399999999999999" customHeight="1">
      <c r="B3" s="11" t="s">
        <v>1</v>
      </c>
      <c r="C3" s="83"/>
      <c r="D3" s="83"/>
      <c r="E3" s="83"/>
      <c r="F3" s="83"/>
      <c r="G3" s="83"/>
      <c r="H3" s="83"/>
      <c r="I3" s="83"/>
    </row>
    <row r="4" spans="1:13" ht="17.399999999999999">
      <c r="B4" s="11" t="s">
        <v>2</v>
      </c>
      <c r="C4" s="102" t="s">
        <v>3</v>
      </c>
      <c r="D4" s="102"/>
      <c r="E4" s="102"/>
      <c r="F4" s="102"/>
      <c r="G4" s="102"/>
      <c r="H4" s="102"/>
      <c r="I4" s="102"/>
    </row>
    <row r="5" spans="1:13" ht="17.399999999999999">
      <c r="B5" s="11" t="s">
        <v>4</v>
      </c>
      <c r="C5" s="103" t="s">
        <v>5</v>
      </c>
      <c r="D5" s="103"/>
      <c r="E5" s="103"/>
      <c r="F5" s="103"/>
      <c r="G5" s="103"/>
      <c r="H5" s="103"/>
      <c r="I5" s="103"/>
    </row>
    <row r="6" spans="1:13">
      <c r="C6" s="104" t="s">
        <v>6</v>
      </c>
      <c r="D6" s="104"/>
      <c r="E6" s="104"/>
      <c r="F6" s="104"/>
      <c r="G6" s="104"/>
      <c r="H6" s="104"/>
      <c r="I6" s="104"/>
    </row>
    <row r="7" spans="1:13" ht="15.6">
      <c r="C7" s="12"/>
      <c r="D7" s="12"/>
      <c r="E7" s="12"/>
      <c r="F7" s="12"/>
      <c r="G7" s="12"/>
      <c r="H7" s="12"/>
      <c r="I7" s="12"/>
    </row>
    <row r="8" spans="1:13" ht="15.6">
      <c r="A8" s="105" t="s">
        <v>86</v>
      </c>
      <c r="B8" s="106"/>
      <c r="C8" s="106"/>
      <c r="D8" s="106"/>
      <c r="E8" s="106"/>
      <c r="F8" s="106"/>
      <c r="G8" s="106"/>
      <c r="H8" s="106"/>
      <c r="I8" s="107"/>
    </row>
    <row r="9" spans="1:13">
      <c r="A9" s="112" t="s">
        <v>7</v>
      </c>
      <c r="B9" s="113"/>
      <c r="C9" s="113"/>
      <c r="D9" s="113"/>
      <c r="E9" s="113"/>
      <c r="F9" s="113"/>
      <c r="G9" s="113"/>
      <c r="H9" s="113"/>
      <c r="I9" s="114"/>
      <c r="J9" s="17"/>
    </row>
    <row r="10" spans="1:13">
      <c r="A10" s="13" t="s">
        <v>8</v>
      </c>
      <c r="B10" s="14" t="s">
        <v>9</v>
      </c>
      <c r="C10" s="15" t="s">
        <v>10</v>
      </c>
      <c r="D10" s="16" t="s">
        <v>11</v>
      </c>
      <c r="E10" s="14" t="s">
        <v>12</v>
      </c>
      <c r="F10" s="17" t="s">
        <v>13</v>
      </c>
      <c r="G10" s="17" t="s">
        <v>14</v>
      </c>
      <c r="H10" s="17" t="s">
        <v>15</v>
      </c>
      <c r="I10" s="17" t="s">
        <v>16</v>
      </c>
      <c r="J10" s="17" t="s">
        <v>16</v>
      </c>
      <c r="K10" s="17" t="s">
        <v>27</v>
      </c>
    </row>
    <row r="11" spans="1:13">
      <c r="A11" s="13" t="s">
        <v>17</v>
      </c>
      <c r="B11" s="17" t="s">
        <v>18</v>
      </c>
      <c r="C11" s="15" t="s">
        <v>19</v>
      </c>
      <c r="D11" s="18"/>
      <c r="E11" s="13" t="s">
        <v>20</v>
      </c>
      <c r="F11" s="13"/>
      <c r="G11" s="13"/>
      <c r="H11" s="13" t="s">
        <v>21</v>
      </c>
      <c r="I11" s="13" t="s">
        <v>22</v>
      </c>
      <c r="J11" s="13" t="s">
        <v>23</v>
      </c>
      <c r="K11" s="13" t="s">
        <v>28</v>
      </c>
      <c r="L11" s="4"/>
      <c r="M11" s="4"/>
    </row>
    <row r="12" spans="1:13" s="60" customFormat="1">
      <c r="A12" s="66" t="s">
        <v>113</v>
      </c>
      <c r="B12" s="65" t="s">
        <v>125</v>
      </c>
      <c r="C12" s="63" t="s">
        <v>124</v>
      </c>
      <c r="D12" s="64" t="s">
        <v>97</v>
      </c>
      <c r="E12" s="61" t="s">
        <v>96</v>
      </c>
      <c r="F12" s="62">
        <v>45438</v>
      </c>
      <c r="G12" s="62">
        <v>45441</v>
      </c>
      <c r="H12" s="67">
        <v>45443</v>
      </c>
      <c r="I12" s="62" t="s">
        <v>112</v>
      </c>
      <c r="J12" s="62">
        <v>45449</v>
      </c>
      <c r="K12" s="62">
        <v>45451</v>
      </c>
    </row>
    <row r="13" spans="1:13" s="60" customFormat="1">
      <c r="A13" s="66" t="s">
        <v>177</v>
      </c>
      <c r="B13" s="65" t="s">
        <v>178</v>
      </c>
      <c r="C13" s="63" t="s">
        <v>179</v>
      </c>
      <c r="D13" s="64" t="s">
        <v>111</v>
      </c>
      <c r="E13" s="61" t="s">
        <v>96</v>
      </c>
      <c r="F13" s="62">
        <f t="shared" ref="F13:F16" si="0">H13-4</f>
        <v>45446</v>
      </c>
      <c r="G13" s="62">
        <f t="shared" ref="G13:G16" si="1">H13-1</f>
        <v>45449</v>
      </c>
      <c r="H13" s="67">
        <v>45450</v>
      </c>
      <c r="I13" s="62" t="s">
        <v>106</v>
      </c>
      <c r="J13" s="62">
        <v>45456</v>
      </c>
      <c r="K13" s="62">
        <v>45458</v>
      </c>
    </row>
    <row r="14" spans="1:13" s="60" customFormat="1">
      <c r="A14" s="66" t="s">
        <v>98</v>
      </c>
      <c r="B14" s="65" t="s">
        <v>190</v>
      </c>
      <c r="C14" s="63" t="s">
        <v>191</v>
      </c>
      <c r="D14" s="64" t="s">
        <v>97</v>
      </c>
      <c r="E14" s="61" t="s">
        <v>96</v>
      </c>
      <c r="F14" s="62">
        <v>45453</v>
      </c>
      <c r="G14" s="62">
        <v>45456</v>
      </c>
      <c r="H14" s="67">
        <v>45457</v>
      </c>
      <c r="I14" s="62" t="s">
        <v>112</v>
      </c>
      <c r="J14" s="62">
        <v>45463</v>
      </c>
      <c r="K14" s="62">
        <v>45465</v>
      </c>
    </row>
    <row r="15" spans="1:13" s="60" customFormat="1">
      <c r="A15" s="66" t="s">
        <v>177</v>
      </c>
      <c r="B15" s="65" t="s">
        <v>180</v>
      </c>
      <c r="C15" s="63" t="s">
        <v>181</v>
      </c>
      <c r="D15" s="64" t="s">
        <v>111</v>
      </c>
      <c r="E15" s="61" t="s">
        <v>96</v>
      </c>
      <c r="F15" s="62">
        <f t="shared" ref="F15" si="2">H15-4</f>
        <v>45460</v>
      </c>
      <c r="G15" s="62">
        <f t="shared" ref="G15" si="3">H15-1</f>
        <v>45463</v>
      </c>
      <c r="H15" s="67">
        <v>45464</v>
      </c>
      <c r="I15" s="62" t="s">
        <v>106</v>
      </c>
      <c r="J15" s="62">
        <v>45470</v>
      </c>
      <c r="K15" s="62">
        <v>45472</v>
      </c>
    </row>
    <row r="16" spans="1:13" s="60" customFormat="1">
      <c r="A16" s="66" t="s">
        <v>113</v>
      </c>
      <c r="B16" s="65" t="s">
        <v>138</v>
      </c>
      <c r="C16" s="63" t="s">
        <v>139</v>
      </c>
      <c r="D16" s="64" t="s">
        <v>97</v>
      </c>
      <c r="E16" s="61" t="s">
        <v>96</v>
      </c>
      <c r="F16" s="62">
        <f t="shared" si="0"/>
        <v>45467</v>
      </c>
      <c r="G16" s="62">
        <f t="shared" si="1"/>
        <v>45470</v>
      </c>
      <c r="H16" s="67">
        <v>45471</v>
      </c>
      <c r="I16" s="62" t="s">
        <v>112</v>
      </c>
      <c r="J16" s="62">
        <v>45477</v>
      </c>
      <c r="K16" s="62">
        <v>45479</v>
      </c>
    </row>
    <row r="17" spans="1:14" s="5" customFormat="1" ht="15.6">
      <c r="A17" s="96" t="s">
        <v>92</v>
      </c>
      <c r="B17" s="97"/>
      <c r="C17" s="97"/>
      <c r="D17" s="97"/>
      <c r="E17" s="97"/>
      <c r="F17" s="97"/>
      <c r="G17" s="97"/>
      <c r="H17" s="97"/>
      <c r="I17" s="98"/>
    </row>
    <row r="18" spans="1:14" s="4" customFormat="1">
      <c r="A18" s="99" t="s">
        <v>25</v>
      </c>
      <c r="B18" s="100"/>
      <c r="C18" s="100"/>
      <c r="D18" s="100"/>
      <c r="E18" s="100"/>
      <c r="F18" s="100"/>
      <c r="G18" s="100"/>
      <c r="H18" s="100"/>
      <c r="I18" s="101"/>
    </row>
    <row r="19" spans="1:14" s="4" customFormat="1">
      <c r="A19" s="13" t="s">
        <v>8</v>
      </c>
      <c r="B19" s="17" t="s">
        <v>9</v>
      </c>
      <c r="C19" s="15" t="s">
        <v>26</v>
      </c>
      <c r="D19" s="16" t="s">
        <v>11</v>
      </c>
      <c r="E19" s="14" t="s">
        <v>12</v>
      </c>
      <c r="F19" s="17" t="s">
        <v>13</v>
      </c>
      <c r="G19" s="17" t="s">
        <v>14</v>
      </c>
      <c r="H19" s="17" t="s">
        <v>15</v>
      </c>
      <c r="I19" s="17" t="s">
        <v>16</v>
      </c>
      <c r="J19" s="17" t="s">
        <v>27</v>
      </c>
      <c r="K19" s="17" t="s">
        <v>27</v>
      </c>
    </row>
    <row r="20" spans="1:14" s="4" customFormat="1">
      <c r="A20" s="13" t="s">
        <v>17</v>
      </c>
      <c r="B20" s="17" t="s">
        <v>18</v>
      </c>
      <c r="C20" s="15" t="s">
        <v>19</v>
      </c>
      <c r="D20" s="19"/>
      <c r="E20" s="13" t="s">
        <v>20</v>
      </c>
      <c r="F20" s="13"/>
      <c r="G20" s="13"/>
      <c r="H20" s="13" t="s">
        <v>21</v>
      </c>
      <c r="I20" s="13" t="s">
        <v>22</v>
      </c>
      <c r="J20" s="13" t="s">
        <v>23</v>
      </c>
      <c r="K20" s="13" t="s">
        <v>28</v>
      </c>
    </row>
    <row r="21" spans="1:14" s="60" customFormat="1" ht="16.2" customHeight="1">
      <c r="A21" s="66" t="s">
        <v>118</v>
      </c>
      <c r="B21" s="65" t="s">
        <v>127</v>
      </c>
      <c r="C21" s="63" t="s">
        <v>126</v>
      </c>
      <c r="D21" s="64" t="s">
        <v>119</v>
      </c>
      <c r="E21" s="61" t="s">
        <v>95</v>
      </c>
      <c r="F21" s="62">
        <f t="shared" ref="F21" si="4">H21-4</f>
        <v>45441</v>
      </c>
      <c r="G21" s="62">
        <f t="shared" ref="G21" si="5">H21-1</f>
        <v>45444</v>
      </c>
      <c r="H21" s="67">
        <v>45445</v>
      </c>
      <c r="I21" s="62">
        <f>H21+3</f>
        <v>45448</v>
      </c>
      <c r="J21" s="62">
        <f t="shared" ref="J21:J24" si="6">I21+3</f>
        <v>45451</v>
      </c>
      <c r="K21" s="62">
        <f>J21+1</f>
        <v>45452</v>
      </c>
    </row>
    <row r="22" spans="1:14" s="60" customFormat="1">
      <c r="A22" s="65" t="s">
        <v>98</v>
      </c>
      <c r="B22" s="65" t="s">
        <v>135</v>
      </c>
      <c r="C22" s="63" t="s">
        <v>191</v>
      </c>
      <c r="D22" s="64" t="s">
        <v>99</v>
      </c>
      <c r="E22" s="61" t="s">
        <v>29</v>
      </c>
      <c r="F22" s="62"/>
      <c r="G22" s="62"/>
      <c r="H22" s="67"/>
      <c r="I22" s="62"/>
      <c r="J22" s="62"/>
      <c r="K22" s="62"/>
      <c r="L22" s="78"/>
      <c r="M22" s="78"/>
      <c r="N22" s="78"/>
    </row>
    <row r="23" spans="1:14" s="60" customFormat="1" ht="16.2" customHeight="1">
      <c r="A23" s="66" t="s">
        <v>185</v>
      </c>
      <c r="B23" s="65" t="s">
        <v>186</v>
      </c>
      <c r="C23" s="63" t="s">
        <v>188</v>
      </c>
      <c r="D23" s="77"/>
      <c r="E23" s="61" t="s">
        <v>95</v>
      </c>
      <c r="F23" s="62">
        <f t="shared" ref="F23:F24" si="7">H23-4</f>
        <v>45455</v>
      </c>
      <c r="G23" s="62">
        <f t="shared" ref="G23:G24" si="8">H23-1</f>
        <v>45458</v>
      </c>
      <c r="H23" s="67">
        <v>45459</v>
      </c>
      <c r="I23" s="62">
        <f>H23+3</f>
        <v>45462</v>
      </c>
      <c r="J23" s="62">
        <f t="shared" si="6"/>
        <v>45465</v>
      </c>
      <c r="K23" s="62">
        <f t="shared" ref="K23:K25" si="9">J23+1</f>
        <v>45466</v>
      </c>
    </row>
    <row r="24" spans="1:14" s="60" customFormat="1">
      <c r="A24" s="65" t="s">
        <v>98</v>
      </c>
      <c r="B24" s="65" t="s">
        <v>136</v>
      </c>
      <c r="C24" s="63" t="s">
        <v>137</v>
      </c>
      <c r="D24" s="64" t="s">
        <v>99</v>
      </c>
      <c r="E24" s="61" t="s">
        <v>29</v>
      </c>
      <c r="F24" s="62">
        <f t="shared" si="7"/>
        <v>45462</v>
      </c>
      <c r="G24" s="62">
        <f t="shared" si="8"/>
        <v>45465</v>
      </c>
      <c r="H24" s="67">
        <v>45466</v>
      </c>
      <c r="I24" s="62">
        <f t="shared" ref="I24" si="10">H24+3</f>
        <v>45469</v>
      </c>
      <c r="J24" s="62">
        <f t="shared" si="6"/>
        <v>45472</v>
      </c>
      <c r="K24" s="62">
        <f t="shared" si="9"/>
        <v>45473</v>
      </c>
    </row>
    <row r="25" spans="1:14" s="60" customFormat="1" ht="16.2" customHeight="1">
      <c r="A25" s="66" t="s">
        <v>185</v>
      </c>
      <c r="B25" s="65" t="s">
        <v>187</v>
      </c>
      <c r="C25" s="63" t="s">
        <v>189</v>
      </c>
      <c r="D25" s="64"/>
      <c r="E25" s="61" t="s">
        <v>95</v>
      </c>
      <c r="F25" s="62">
        <f t="shared" ref="F25" si="11">H25-4</f>
        <v>45469</v>
      </c>
      <c r="G25" s="62">
        <f t="shared" ref="G25" si="12">H25-1</f>
        <v>45472</v>
      </c>
      <c r="H25" s="67">
        <v>45473</v>
      </c>
      <c r="I25" s="62">
        <f t="shared" ref="I25" si="13">H25+3</f>
        <v>45476</v>
      </c>
      <c r="J25" s="62">
        <v>45459</v>
      </c>
      <c r="K25" s="62">
        <f t="shared" si="9"/>
        <v>45460</v>
      </c>
    </row>
    <row r="26" spans="1:14" ht="32.4">
      <c r="A26" s="90" t="s">
        <v>78</v>
      </c>
      <c r="B26" s="91"/>
      <c r="C26" s="91"/>
      <c r="D26" s="91"/>
      <c r="E26" s="91"/>
      <c r="F26" s="91"/>
      <c r="G26" s="91"/>
      <c r="H26" s="91"/>
      <c r="I26" s="92"/>
    </row>
    <row r="27" spans="1:14">
      <c r="A27" s="93" t="s">
        <v>110</v>
      </c>
      <c r="B27" s="94"/>
      <c r="C27" s="94"/>
      <c r="D27" s="94"/>
      <c r="E27" s="94"/>
      <c r="F27" s="94"/>
      <c r="G27" s="94"/>
      <c r="H27" s="94"/>
      <c r="I27" s="95"/>
    </row>
    <row r="28" spans="1:14">
      <c r="A28" s="13" t="s">
        <v>8</v>
      </c>
      <c r="B28" s="14" t="s">
        <v>9</v>
      </c>
      <c r="C28" s="20" t="s">
        <v>26</v>
      </c>
      <c r="D28" s="16" t="s">
        <v>11</v>
      </c>
      <c r="E28" s="14" t="s">
        <v>12</v>
      </c>
      <c r="F28" s="17" t="s">
        <v>13</v>
      </c>
      <c r="G28" s="17" t="s">
        <v>14</v>
      </c>
      <c r="H28" s="17" t="s">
        <v>15</v>
      </c>
      <c r="I28" s="17" t="s">
        <v>107</v>
      </c>
      <c r="J28" s="17" t="s">
        <v>16</v>
      </c>
      <c r="L28" s="5"/>
      <c r="M28" s="5"/>
    </row>
    <row r="29" spans="1:14">
      <c r="A29" s="13" t="s">
        <v>17</v>
      </c>
      <c r="B29" s="17" t="s">
        <v>18</v>
      </c>
      <c r="C29" s="20" t="s">
        <v>19</v>
      </c>
      <c r="D29" s="18"/>
      <c r="E29" s="13" t="s">
        <v>20</v>
      </c>
      <c r="F29" s="13"/>
      <c r="G29" s="13"/>
      <c r="H29" s="13" t="s">
        <v>21</v>
      </c>
      <c r="I29" s="13" t="s">
        <v>132</v>
      </c>
      <c r="J29" s="13" t="s">
        <v>30</v>
      </c>
      <c r="L29" s="4"/>
      <c r="M29" s="4"/>
    </row>
    <row r="30" spans="1:14" s="60" customFormat="1" ht="15.6" customHeight="1">
      <c r="A30" s="1" t="s">
        <v>117</v>
      </c>
      <c r="B30" s="1" t="s">
        <v>195</v>
      </c>
      <c r="C30" s="22" t="s">
        <v>196</v>
      </c>
      <c r="D30" s="23"/>
      <c r="E30" s="21" t="s">
        <v>31</v>
      </c>
      <c r="F30" s="62">
        <f>H30-4</f>
        <v>45440</v>
      </c>
      <c r="G30" s="62">
        <f t="shared" ref="G30" si="14">H30-2</f>
        <v>45442</v>
      </c>
      <c r="H30" s="62">
        <v>45444</v>
      </c>
      <c r="I30" s="62">
        <f>H30+6</f>
        <v>45450</v>
      </c>
      <c r="J30" s="62">
        <f>I30+1</f>
        <v>45451</v>
      </c>
    </row>
    <row r="31" spans="1:14" s="60" customFormat="1">
      <c r="A31" s="1" t="s">
        <v>100</v>
      </c>
      <c r="B31" s="1" t="s">
        <v>140</v>
      </c>
      <c r="C31" s="2" t="s">
        <v>141</v>
      </c>
      <c r="D31" s="3" t="s">
        <v>101</v>
      </c>
      <c r="E31" s="21" t="s">
        <v>31</v>
      </c>
      <c r="F31" s="62">
        <f t="shared" ref="F31" si="15">H31-4</f>
        <v>45447</v>
      </c>
      <c r="G31" s="62">
        <f>H31-2</f>
        <v>45449</v>
      </c>
      <c r="H31" s="62">
        <v>45451</v>
      </c>
      <c r="I31" s="62">
        <f>H31+6</f>
        <v>45457</v>
      </c>
      <c r="J31" s="62">
        <f t="shared" ref="J31" si="16">I31+1</f>
        <v>45458</v>
      </c>
      <c r="L31" s="7"/>
      <c r="M31" s="7"/>
    </row>
    <row r="32" spans="1:14" s="60" customFormat="1" ht="15.6" customHeight="1">
      <c r="A32" s="1" t="s">
        <v>192</v>
      </c>
      <c r="B32" s="1" t="s">
        <v>193</v>
      </c>
      <c r="C32" s="109" t="s">
        <v>106</v>
      </c>
      <c r="D32" s="110"/>
      <c r="E32" s="110"/>
      <c r="F32" s="110"/>
      <c r="G32" s="110"/>
      <c r="H32" s="110"/>
      <c r="I32" s="110"/>
      <c r="J32" s="111"/>
    </row>
    <row r="33" spans="1:14" s="60" customFormat="1">
      <c r="A33" s="1" t="s">
        <v>194</v>
      </c>
      <c r="B33" s="1" t="s">
        <v>198</v>
      </c>
      <c r="C33" s="2" t="s">
        <v>197</v>
      </c>
      <c r="D33" s="3"/>
      <c r="E33" s="21" t="s">
        <v>31</v>
      </c>
      <c r="F33" s="62">
        <f t="shared" ref="F33:F34" si="17">H33-4</f>
        <v>45461</v>
      </c>
      <c r="G33" s="62">
        <f>H33-2</f>
        <v>45463</v>
      </c>
      <c r="H33" s="62">
        <v>45465</v>
      </c>
      <c r="I33" s="62">
        <f>H33+6</f>
        <v>45471</v>
      </c>
      <c r="J33" s="62">
        <f t="shared" ref="J33:J34" si="18">I33+1</f>
        <v>45472</v>
      </c>
      <c r="L33" s="8"/>
      <c r="M33" s="8"/>
    </row>
    <row r="34" spans="1:14" s="60" customFormat="1">
      <c r="A34" s="1" t="s">
        <v>100</v>
      </c>
      <c r="B34" s="1" t="s">
        <v>200</v>
      </c>
      <c r="C34" s="2" t="s">
        <v>199</v>
      </c>
      <c r="D34" s="3" t="s">
        <v>101</v>
      </c>
      <c r="E34" s="21" t="s">
        <v>31</v>
      </c>
      <c r="F34" s="62">
        <f t="shared" si="17"/>
        <v>45468</v>
      </c>
      <c r="G34" s="62">
        <f>H34-2</f>
        <v>45470</v>
      </c>
      <c r="H34" s="62">
        <v>45472</v>
      </c>
      <c r="I34" s="62">
        <f>H34+6</f>
        <v>45478</v>
      </c>
      <c r="J34" s="62">
        <f t="shared" si="18"/>
        <v>45479</v>
      </c>
      <c r="L34" s="8"/>
      <c r="M34" s="8"/>
    </row>
    <row r="35" spans="1:14" s="7" customFormat="1" ht="25.2">
      <c r="A35" s="108" t="s">
        <v>108</v>
      </c>
      <c r="B35" s="85"/>
      <c r="C35" s="85"/>
      <c r="D35" s="85"/>
      <c r="E35" s="85"/>
      <c r="F35" s="85"/>
      <c r="G35" s="85"/>
      <c r="H35" s="85"/>
      <c r="I35" s="86"/>
      <c r="M35" s="6"/>
      <c r="N35" s="6"/>
    </row>
    <row r="36" spans="1:14" s="6" customFormat="1">
      <c r="A36" s="93" t="s">
        <v>32</v>
      </c>
      <c r="B36" s="94"/>
      <c r="C36" s="94"/>
      <c r="D36" s="94"/>
      <c r="E36" s="94"/>
      <c r="F36" s="94"/>
      <c r="G36" s="94"/>
      <c r="H36" s="94"/>
      <c r="I36" s="95"/>
    </row>
    <row r="37" spans="1:14" s="6" customFormat="1">
      <c r="A37" s="13" t="s">
        <v>8</v>
      </c>
      <c r="B37" s="14" t="s">
        <v>9</v>
      </c>
      <c r="C37" s="20" t="s">
        <v>26</v>
      </c>
      <c r="D37" s="16" t="s">
        <v>11</v>
      </c>
      <c r="E37" s="14" t="s">
        <v>12</v>
      </c>
      <c r="F37" s="17" t="s">
        <v>13</v>
      </c>
      <c r="G37" s="17" t="s">
        <v>14</v>
      </c>
      <c r="H37" s="17" t="s">
        <v>15</v>
      </c>
      <c r="I37" s="17" t="s">
        <v>16</v>
      </c>
      <c r="J37" s="17" t="s">
        <v>16</v>
      </c>
      <c r="K37" s="17" t="s">
        <v>16</v>
      </c>
      <c r="M37" s="60"/>
      <c r="N37" s="60"/>
    </row>
    <row r="38" spans="1:14" s="6" customFormat="1">
      <c r="A38" s="13" t="s">
        <v>17</v>
      </c>
      <c r="B38" s="17" t="s">
        <v>18</v>
      </c>
      <c r="C38" s="20" t="s">
        <v>19</v>
      </c>
      <c r="D38" s="18"/>
      <c r="E38" s="13" t="s">
        <v>20</v>
      </c>
      <c r="F38" s="13"/>
      <c r="G38" s="13"/>
      <c r="H38" s="13" t="s">
        <v>21</v>
      </c>
      <c r="I38" s="13" t="s">
        <v>33</v>
      </c>
      <c r="J38" s="13" t="s">
        <v>34</v>
      </c>
      <c r="K38" s="13" t="s">
        <v>91</v>
      </c>
      <c r="M38" s="60"/>
      <c r="N38" s="60"/>
    </row>
    <row r="39" spans="1:14" s="60" customFormat="1">
      <c r="A39" s="68" t="s">
        <v>114</v>
      </c>
      <c r="B39" s="69" t="s">
        <v>129</v>
      </c>
      <c r="C39" s="70" t="s">
        <v>128</v>
      </c>
      <c r="D39" s="25" t="s">
        <v>102</v>
      </c>
      <c r="E39" s="61" t="s">
        <v>36</v>
      </c>
      <c r="F39" s="62">
        <f>H39-4</f>
        <v>45438</v>
      </c>
      <c r="G39" s="62">
        <f>H39-1</f>
        <v>45441</v>
      </c>
      <c r="H39" s="26">
        <v>45442</v>
      </c>
      <c r="I39" s="62">
        <f>H39+7</f>
        <v>45449</v>
      </c>
      <c r="J39" s="62">
        <f>I39+3</f>
        <v>45452</v>
      </c>
      <c r="K39" s="62">
        <f t="shared" ref="K39" si="19">J39+1</f>
        <v>45453</v>
      </c>
      <c r="M39" s="7"/>
      <c r="N39" s="7"/>
    </row>
    <row r="40" spans="1:14" s="60" customFormat="1">
      <c r="A40" s="68" t="s">
        <v>201</v>
      </c>
      <c r="B40" s="69" t="s">
        <v>142</v>
      </c>
      <c r="C40" s="70" t="s">
        <v>148</v>
      </c>
      <c r="D40" s="25"/>
      <c r="E40" s="61" t="s">
        <v>36</v>
      </c>
      <c r="F40" s="62">
        <f>H40-4</f>
        <v>45443</v>
      </c>
      <c r="G40" s="62">
        <f t="shared" ref="G40:G41" si="20">H40-1</f>
        <v>45446</v>
      </c>
      <c r="H40" s="26">
        <v>45447</v>
      </c>
      <c r="I40" s="62">
        <f>H40+9</f>
        <v>45456</v>
      </c>
      <c r="J40" s="62">
        <f>I40+3</f>
        <v>45459</v>
      </c>
      <c r="K40" s="62">
        <f>I40+4</f>
        <v>45460</v>
      </c>
      <c r="M40" s="7"/>
      <c r="N40" s="7"/>
    </row>
    <row r="41" spans="1:14" s="60" customFormat="1">
      <c r="A41" s="68" t="s">
        <v>109</v>
      </c>
      <c r="B41" s="69" t="s">
        <v>143</v>
      </c>
      <c r="C41" s="24" t="s">
        <v>144</v>
      </c>
      <c r="D41" s="25"/>
      <c r="E41" s="61" t="s">
        <v>36</v>
      </c>
      <c r="F41" s="62">
        <f t="shared" ref="F41" si="21">H41-4</f>
        <v>45452</v>
      </c>
      <c r="G41" s="62">
        <f t="shared" si="20"/>
        <v>45455</v>
      </c>
      <c r="H41" s="26">
        <v>45456</v>
      </c>
      <c r="I41" s="62">
        <f>H41+7</f>
        <v>45463</v>
      </c>
      <c r="J41" s="62">
        <f t="shared" ref="J41:J43" si="22">I41+3</f>
        <v>45466</v>
      </c>
      <c r="K41" s="62">
        <f>J41+1</f>
        <v>45467</v>
      </c>
      <c r="M41" s="7"/>
      <c r="N41" s="7"/>
    </row>
    <row r="42" spans="1:14" s="60" customFormat="1">
      <c r="A42" s="68" t="s">
        <v>114</v>
      </c>
      <c r="B42" s="69" t="s">
        <v>145</v>
      </c>
      <c r="C42" s="70" t="s">
        <v>146</v>
      </c>
      <c r="D42" s="25" t="s">
        <v>102</v>
      </c>
      <c r="E42" s="61" t="s">
        <v>36</v>
      </c>
      <c r="F42" s="62">
        <f>H42-4</f>
        <v>45459</v>
      </c>
      <c r="G42" s="62">
        <f>H42-1</f>
        <v>45462</v>
      </c>
      <c r="H42" s="26">
        <v>45463</v>
      </c>
      <c r="I42" s="62">
        <f>H42+7</f>
        <v>45470</v>
      </c>
      <c r="J42" s="62">
        <f t="shared" si="22"/>
        <v>45473</v>
      </c>
      <c r="K42" s="62">
        <f t="shared" ref="K42" si="23">J42+1</f>
        <v>45474</v>
      </c>
      <c r="M42" s="7"/>
      <c r="N42" s="7"/>
    </row>
    <row r="43" spans="1:14" s="60" customFormat="1">
      <c r="A43" s="68" t="s">
        <v>202</v>
      </c>
      <c r="B43" s="69" t="s">
        <v>171</v>
      </c>
      <c r="C43" s="70" t="s">
        <v>149</v>
      </c>
      <c r="D43" s="25"/>
      <c r="E43" s="61" t="s">
        <v>36</v>
      </c>
      <c r="F43" s="62">
        <f t="shared" ref="F43" si="24">H43-4</f>
        <v>45466</v>
      </c>
      <c r="G43" s="62">
        <f t="shared" ref="G43" si="25">H43-1</f>
        <v>45469</v>
      </c>
      <c r="H43" s="26">
        <v>45470</v>
      </c>
      <c r="I43" s="62">
        <f>H43+7</f>
        <v>45477</v>
      </c>
      <c r="J43" s="62">
        <f t="shared" si="22"/>
        <v>45480</v>
      </c>
      <c r="K43" s="62">
        <f>I43+4</f>
        <v>45481</v>
      </c>
      <c r="M43" s="7"/>
      <c r="N43" s="7"/>
    </row>
    <row r="44" spans="1:14" s="7" customFormat="1" ht="15.6">
      <c r="A44" s="84" t="s">
        <v>85</v>
      </c>
      <c r="B44" s="85"/>
      <c r="C44" s="85"/>
      <c r="D44" s="85"/>
      <c r="E44" s="85"/>
      <c r="F44" s="85"/>
      <c r="G44" s="85"/>
      <c r="H44" s="85"/>
      <c r="I44" s="86"/>
    </row>
    <row r="45" spans="1:14" s="7" customFormat="1">
      <c r="A45" s="87" t="s">
        <v>133</v>
      </c>
      <c r="B45" s="88"/>
      <c r="C45" s="88"/>
      <c r="D45" s="88"/>
      <c r="E45" s="88"/>
      <c r="F45" s="88"/>
      <c r="G45" s="88"/>
      <c r="H45" s="88"/>
      <c r="I45" s="89"/>
    </row>
    <row r="46" spans="1:14" s="7" customFormat="1">
      <c r="A46" s="27" t="s">
        <v>8</v>
      </c>
      <c r="B46" s="28" t="s">
        <v>9</v>
      </c>
      <c r="C46" s="29" t="s">
        <v>26</v>
      </c>
      <c r="D46" s="30" t="s">
        <v>11</v>
      </c>
      <c r="E46" s="31" t="s">
        <v>12</v>
      </c>
      <c r="F46" s="28" t="s">
        <v>13</v>
      </c>
      <c r="G46" s="28" t="s">
        <v>14</v>
      </c>
      <c r="H46" s="28" t="s">
        <v>15</v>
      </c>
      <c r="I46" s="28" t="s">
        <v>16</v>
      </c>
      <c r="J46" s="28" t="s">
        <v>147</v>
      </c>
      <c r="M46" s="8"/>
      <c r="N46" s="8"/>
    </row>
    <row r="47" spans="1:14" s="7" customFormat="1">
      <c r="A47" s="27" t="s">
        <v>17</v>
      </c>
      <c r="B47" s="28" t="s">
        <v>18</v>
      </c>
      <c r="C47" s="29" t="s">
        <v>19</v>
      </c>
      <c r="D47" s="27"/>
      <c r="E47" s="27" t="s">
        <v>20</v>
      </c>
      <c r="F47" s="27"/>
      <c r="G47" s="27"/>
      <c r="H47" s="27" t="s">
        <v>21</v>
      </c>
      <c r="I47" s="27" t="s">
        <v>37</v>
      </c>
      <c r="J47" s="27" t="s">
        <v>38</v>
      </c>
      <c r="M47" s="8"/>
      <c r="N47" s="8"/>
    </row>
    <row r="48" spans="1:14" s="8" customFormat="1">
      <c r="A48" s="32" t="s">
        <v>174</v>
      </c>
      <c r="B48" s="33" t="s">
        <v>172</v>
      </c>
      <c r="C48" s="52" t="s">
        <v>173</v>
      </c>
      <c r="D48" s="47"/>
      <c r="E48" s="34" t="s">
        <v>39</v>
      </c>
      <c r="F48" s="35">
        <f t="shared" ref="F48" si="26">H48-4</f>
        <v>45440</v>
      </c>
      <c r="G48" s="35">
        <f t="shared" ref="G48" si="27">H48-1</f>
        <v>45443</v>
      </c>
      <c r="H48" s="35">
        <v>45444</v>
      </c>
      <c r="I48" s="35">
        <f t="shared" ref="I48" si="28">H48+15</f>
        <v>45459</v>
      </c>
      <c r="J48" s="35">
        <f t="shared" ref="J48" si="29">I48+2</f>
        <v>45461</v>
      </c>
    </row>
    <row r="49" spans="1:14" s="8" customFormat="1">
      <c r="A49" s="32" t="s">
        <v>183</v>
      </c>
      <c r="B49" s="33" t="s">
        <v>150</v>
      </c>
      <c r="C49" s="52" t="s">
        <v>184</v>
      </c>
      <c r="D49" s="71"/>
      <c r="E49" s="34" t="s">
        <v>39</v>
      </c>
      <c r="F49" s="35">
        <f t="shared" ref="F49" si="30">H49-4</f>
        <v>45447</v>
      </c>
      <c r="G49" s="35">
        <f t="shared" ref="G49" si="31">H49-1</f>
        <v>45450</v>
      </c>
      <c r="H49" s="35">
        <v>45451</v>
      </c>
      <c r="I49" s="35">
        <f t="shared" ref="I49" si="32">H49+15</f>
        <v>45466</v>
      </c>
      <c r="J49" s="35">
        <f t="shared" ref="J49" si="33">I49+2</f>
        <v>45468</v>
      </c>
    </row>
    <row r="50" spans="1:14" s="8" customFormat="1">
      <c r="A50" s="32" t="s">
        <v>90</v>
      </c>
      <c r="B50" s="33" t="s">
        <v>151</v>
      </c>
      <c r="C50" s="52" t="s">
        <v>163</v>
      </c>
      <c r="D50" s="71" t="s">
        <v>103</v>
      </c>
      <c r="E50" s="34" t="s">
        <v>39</v>
      </c>
      <c r="F50" s="35">
        <f>H50-4</f>
        <v>45454</v>
      </c>
      <c r="G50" s="35">
        <f>H50-1</f>
        <v>45457</v>
      </c>
      <c r="H50" s="35">
        <v>45458</v>
      </c>
      <c r="I50" s="35">
        <f>H50+15</f>
        <v>45473</v>
      </c>
      <c r="J50" s="35">
        <f>I50+2</f>
        <v>45475</v>
      </c>
      <c r="M50" s="7"/>
      <c r="N50" s="7"/>
    </row>
    <row r="51" spans="1:14" s="8" customFormat="1">
      <c r="A51" s="32" t="s">
        <v>116</v>
      </c>
      <c r="B51" s="33" t="s">
        <v>152</v>
      </c>
      <c r="C51" s="52" t="s">
        <v>153</v>
      </c>
      <c r="D51" s="71"/>
      <c r="E51" s="34" t="s">
        <v>39</v>
      </c>
      <c r="F51" s="35">
        <f t="shared" ref="F51:F52" si="34">H51-4</f>
        <v>45461</v>
      </c>
      <c r="G51" s="35">
        <f t="shared" ref="G51:G52" si="35">H51-1</f>
        <v>45464</v>
      </c>
      <c r="H51" s="35">
        <v>45465</v>
      </c>
      <c r="I51" s="35">
        <f t="shared" ref="I51:I52" si="36">H51+15</f>
        <v>45480</v>
      </c>
      <c r="J51" s="35">
        <f t="shared" ref="J51:J52" si="37">I51+2</f>
        <v>45482</v>
      </c>
    </row>
    <row r="52" spans="1:14" s="8" customFormat="1">
      <c r="A52" s="32" t="s">
        <v>154</v>
      </c>
      <c r="B52" s="33" t="s">
        <v>155</v>
      </c>
      <c r="C52" s="52">
        <v>73093</v>
      </c>
      <c r="D52" s="47"/>
      <c r="E52" s="34" t="s">
        <v>39</v>
      </c>
      <c r="F52" s="35">
        <f t="shared" si="34"/>
        <v>45468</v>
      </c>
      <c r="G52" s="35">
        <f t="shared" si="35"/>
        <v>45471</v>
      </c>
      <c r="H52" s="35">
        <v>45472</v>
      </c>
      <c r="I52" s="35">
        <f t="shared" si="36"/>
        <v>45487</v>
      </c>
      <c r="J52" s="35">
        <f t="shared" si="37"/>
        <v>45489</v>
      </c>
    </row>
    <row r="53" spans="1:14" s="7" customFormat="1" ht="15.6">
      <c r="A53" s="59" t="s">
        <v>84</v>
      </c>
      <c r="B53" s="50"/>
      <c r="C53" s="50"/>
      <c r="D53" s="50"/>
      <c r="E53" s="50"/>
      <c r="F53" s="50"/>
      <c r="G53" s="50"/>
      <c r="H53" s="50"/>
      <c r="I53" s="51"/>
    </row>
    <row r="54" spans="1:14" s="7" customFormat="1">
      <c r="A54" s="88" t="s">
        <v>87</v>
      </c>
      <c r="B54" s="88"/>
      <c r="C54" s="88"/>
      <c r="D54" s="88"/>
      <c r="E54" s="88"/>
      <c r="F54" s="88"/>
      <c r="G54" s="88"/>
      <c r="H54" s="88"/>
      <c r="I54" s="88"/>
    </row>
    <row r="55" spans="1:14" s="7" customFormat="1">
      <c r="A55" s="37" t="s">
        <v>8</v>
      </c>
      <c r="B55" s="31" t="s">
        <v>9</v>
      </c>
      <c r="C55" s="29" t="s">
        <v>26</v>
      </c>
      <c r="D55" s="30" t="s">
        <v>11</v>
      </c>
      <c r="E55" s="31" t="s">
        <v>83</v>
      </c>
      <c r="F55" s="28" t="s">
        <v>13</v>
      </c>
      <c r="G55" s="28" t="s">
        <v>14</v>
      </c>
      <c r="H55" s="28" t="s">
        <v>88</v>
      </c>
      <c r="I55" s="28" t="s">
        <v>16</v>
      </c>
      <c r="J55" s="28" t="s">
        <v>16</v>
      </c>
    </row>
    <row r="56" spans="1:14" s="7" customFormat="1">
      <c r="A56" s="37" t="s">
        <v>17</v>
      </c>
      <c r="B56" s="28" t="s">
        <v>18</v>
      </c>
      <c r="C56" s="29" t="s">
        <v>19</v>
      </c>
      <c r="D56" s="38"/>
      <c r="E56" s="28" t="s">
        <v>20</v>
      </c>
      <c r="F56" s="27"/>
      <c r="G56" s="27"/>
      <c r="H56" s="27" t="s">
        <v>21</v>
      </c>
      <c r="I56" s="27" t="s">
        <v>35</v>
      </c>
      <c r="J56" s="27" t="s">
        <v>34</v>
      </c>
    </row>
    <row r="57" spans="1:14" s="75" customFormat="1" ht="14.25" customHeight="1">
      <c r="A57" s="48" t="s">
        <v>120</v>
      </c>
      <c r="B57" s="49" t="s">
        <v>156</v>
      </c>
      <c r="C57" s="72" t="s">
        <v>157</v>
      </c>
      <c r="D57" s="73"/>
      <c r="E57" s="73" t="s">
        <v>40</v>
      </c>
      <c r="F57" s="74">
        <f t="shared" ref="F57" si="38">SUM(H57-4)</f>
        <v>45440</v>
      </c>
      <c r="G57" s="74">
        <f t="shared" ref="G57" si="39">H57-2</f>
        <v>45442</v>
      </c>
      <c r="H57" s="40">
        <v>45444</v>
      </c>
      <c r="I57" s="74">
        <f>H57+9</f>
        <v>45453</v>
      </c>
      <c r="J57" s="74">
        <f>I57+2</f>
        <v>45455</v>
      </c>
      <c r="M57" s="7"/>
      <c r="N57" s="7"/>
    </row>
    <row r="58" spans="1:14" s="7" customFormat="1" ht="14.25" customHeight="1">
      <c r="A58" s="48" t="s">
        <v>121</v>
      </c>
      <c r="B58" s="49" t="s">
        <v>158</v>
      </c>
      <c r="C58" s="41" t="s">
        <v>159</v>
      </c>
      <c r="D58" s="39"/>
      <c r="E58" s="39" t="s">
        <v>40</v>
      </c>
      <c r="F58" s="40">
        <f t="shared" ref="F58" si="40">SUM(H58-4)</f>
        <v>45447</v>
      </c>
      <c r="G58" s="40">
        <f t="shared" ref="G58" si="41">H58-2</f>
        <v>45449</v>
      </c>
      <c r="H58" s="40">
        <v>45451</v>
      </c>
      <c r="I58" s="40">
        <f>H58+9</f>
        <v>45460</v>
      </c>
      <c r="J58" s="40">
        <f>I58+2</f>
        <v>45462</v>
      </c>
    </row>
    <row r="59" spans="1:14" s="7" customFormat="1" ht="14.25" customHeight="1">
      <c r="A59" s="48" t="s">
        <v>93</v>
      </c>
      <c r="B59" s="49" t="s">
        <v>160</v>
      </c>
      <c r="C59" s="41" t="s">
        <v>161</v>
      </c>
      <c r="D59" s="39"/>
      <c r="E59" s="39" t="s">
        <v>40</v>
      </c>
      <c r="F59" s="40">
        <f t="shared" ref="F59" si="42">SUM(H59-4)</f>
        <v>45454</v>
      </c>
      <c r="G59" s="40">
        <f t="shared" ref="G59" si="43">H59-2</f>
        <v>45456</v>
      </c>
      <c r="H59" s="40">
        <v>45458</v>
      </c>
      <c r="I59" s="40">
        <f>H59+9</f>
        <v>45467</v>
      </c>
      <c r="J59" s="40">
        <f>I59+2</f>
        <v>45469</v>
      </c>
      <c r="M59" s="75"/>
      <c r="N59" s="75"/>
    </row>
    <row r="60" spans="1:14" s="8" customFormat="1" ht="14.25" customHeight="1">
      <c r="A60" s="79" t="s">
        <v>175</v>
      </c>
      <c r="B60" s="80" t="s">
        <v>162</v>
      </c>
      <c r="C60" s="81" t="s">
        <v>176</v>
      </c>
      <c r="D60" s="76"/>
      <c r="E60" s="76" t="s">
        <v>40</v>
      </c>
      <c r="F60" s="58">
        <f t="shared" ref="F60" si="44">SUM(H60-4)</f>
        <v>45461</v>
      </c>
      <c r="G60" s="58">
        <f t="shared" ref="G60" si="45">H60-2</f>
        <v>45463</v>
      </c>
      <c r="H60" s="58">
        <v>45465</v>
      </c>
      <c r="I60" s="58">
        <f>H60+9</f>
        <v>45474</v>
      </c>
      <c r="J60" s="58">
        <f>I60+2</f>
        <v>45476</v>
      </c>
    </row>
    <row r="61" spans="1:14" s="75" customFormat="1" ht="14.25" customHeight="1">
      <c r="A61" s="48" t="s">
        <v>122</v>
      </c>
      <c r="B61" s="49" t="s">
        <v>170</v>
      </c>
      <c r="C61" s="72" t="s">
        <v>169</v>
      </c>
      <c r="D61" s="73" t="s">
        <v>123</v>
      </c>
      <c r="E61" s="73" t="s">
        <v>40</v>
      </c>
      <c r="F61" s="74">
        <f t="shared" ref="F61" si="46">SUM(H61-4)</f>
        <v>45468</v>
      </c>
      <c r="G61" s="74">
        <f t="shared" ref="G61" si="47">H61-2</f>
        <v>45470</v>
      </c>
      <c r="H61" s="40">
        <v>45472</v>
      </c>
      <c r="I61" s="74">
        <f>H61+9</f>
        <v>45481</v>
      </c>
      <c r="J61" s="74">
        <f>I61+2</f>
        <v>45483</v>
      </c>
      <c r="M61" s="7"/>
      <c r="N61" s="7"/>
    </row>
    <row r="62" spans="1:14" s="7" customFormat="1" ht="30">
      <c r="A62" s="53" t="s">
        <v>81</v>
      </c>
      <c r="B62" s="50"/>
      <c r="C62" s="50"/>
      <c r="D62" s="50"/>
      <c r="E62" s="50"/>
      <c r="F62" s="50"/>
      <c r="G62" s="50"/>
      <c r="H62" s="50"/>
      <c r="I62" s="51"/>
    </row>
    <row r="63" spans="1:14" s="7" customFormat="1">
      <c r="A63" s="115" t="s">
        <v>82</v>
      </c>
      <c r="B63" s="115"/>
      <c r="C63" s="115"/>
      <c r="D63" s="115"/>
      <c r="E63" s="115"/>
      <c r="F63" s="115"/>
      <c r="G63" s="115"/>
      <c r="H63" s="115"/>
      <c r="I63" s="115"/>
    </row>
    <row r="64" spans="1:14" s="7" customFormat="1">
      <c r="A64" s="37" t="s">
        <v>8</v>
      </c>
      <c r="B64" s="31" t="s">
        <v>9</v>
      </c>
      <c r="C64" s="29" t="s">
        <v>26</v>
      </c>
      <c r="D64" s="30" t="s">
        <v>11</v>
      </c>
      <c r="E64" s="31" t="s">
        <v>12</v>
      </c>
      <c r="F64" s="28" t="s">
        <v>13</v>
      </c>
      <c r="G64" s="28" t="s">
        <v>14</v>
      </c>
      <c r="H64" s="28" t="s">
        <v>15</v>
      </c>
      <c r="I64" s="28" t="s">
        <v>16</v>
      </c>
      <c r="J64" s="28" t="s">
        <v>16</v>
      </c>
      <c r="M64" s="8"/>
      <c r="N64" s="8"/>
    </row>
    <row r="65" spans="1:14" s="7" customFormat="1">
      <c r="A65" s="37" t="s">
        <v>17</v>
      </c>
      <c r="B65" s="28" t="s">
        <v>18</v>
      </c>
      <c r="C65" s="29" t="s">
        <v>19</v>
      </c>
      <c r="D65" s="38"/>
      <c r="E65" s="28" t="s">
        <v>20</v>
      </c>
      <c r="F65" s="27"/>
      <c r="G65" s="27"/>
      <c r="H65" s="27" t="s">
        <v>21</v>
      </c>
      <c r="I65" s="27" t="s">
        <v>80</v>
      </c>
      <c r="J65" s="27" t="s">
        <v>79</v>
      </c>
      <c r="M65" s="8"/>
      <c r="N65" s="8"/>
    </row>
    <row r="66" spans="1:14" s="8" customFormat="1">
      <c r="A66" s="54" t="s">
        <v>115</v>
      </c>
      <c r="B66" s="55" t="s">
        <v>131</v>
      </c>
      <c r="C66" s="56" t="s">
        <v>130</v>
      </c>
      <c r="D66" s="57" t="s">
        <v>104</v>
      </c>
      <c r="E66" s="39" t="s">
        <v>89</v>
      </c>
      <c r="F66" s="58">
        <f>SUM(H66-4)</f>
        <v>45437</v>
      </c>
      <c r="G66" s="58">
        <f>H66-2</f>
        <v>45439</v>
      </c>
      <c r="H66" s="58">
        <v>45441</v>
      </c>
      <c r="I66" s="58">
        <f>H66+6</f>
        <v>45447</v>
      </c>
      <c r="J66" s="58">
        <f>I66+3</f>
        <v>45450</v>
      </c>
      <c r="M66" s="7"/>
      <c r="N66" s="7"/>
    </row>
    <row r="67" spans="1:14" s="8" customFormat="1">
      <c r="A67" s="54" t="s">
        <v>94</v>
      </c>
      <c r="B67" s="55" t="s">
        <v>164</v>
      </c>
      <c r="C67" s="56">
        <v>44408</v>
      </c>
      <c r="D67" s="57" t="s">
        <v>105</v>
      </c>
      <c r="E67" s="39" t="s">
        <v>89</v>
      </c>
      <c r="F67" s="58">
        <f t="shared" ref="F67:F69" si="48">SUM(H67-4)</f>
        <v>45451</v>
      </c>
      <c r="G67" s="58">
        <f t="shared" ref="G67:G69" si="49">H67-2</f>
        <v>45453</v>
      </c>
      <c r="H67" s="82">
        <v>45455</v>
      </c>
      <c r="I67" s="58">
        <f t="shared" ref="I67:I69" si="50">H67+6</f>
        <v>45461</v>
      </c>
      <c r="J67" s="58">
        <f t="shared" ref="J67" si="51">I67+3</f>
        <v>45464</v>
      </c>
      <c r="M67" s="7"/>
      <c r="N67" s="7"/>
    </row>
    <row r="68" spans="1:14" s="8" customFormat="1">
      <c r="A68" s="54" t="s">
        <v>115</v>
      </c>
      <c r="B68" s="55" t="s">
        <v>164</v>
      </c>
      <c r="C68" s="56" t="s">
        <v>166</v>
      </c>
      <c r="D68" s="57" t="s">
        <v>104</v>
      </c>
      <c r="E68" s="39" t="s">
        <v>89</v>
      </c>
      <c r="F68" s="58">
        <f>SUM(H68-4)</f>
        <v>45458</v>
      </c>
      <c r="G68" s="58">
        <f>H68-2</f>
        <v>45460</v>
      </c>
      <c r="H68" s="82">
        <v>45462</v>
      </c>
      <c r="I68" s="58">
        <f>H68+6</f>
        <v>45468</v>
      </c>
      <c r="J68" s="58">
        <f>I68+3</f>
        <v>45471</v>
      </c>
      <c r="M68" s="7"/>
      <c r="N68" s="7"/>
    </row>
    <row r="69" spans="1:14" s="8" customFormat="1">
      <c r="A69" s="54" t="s">
        <v>168</v>
      </c>
      <c r="B69" s="55" t="s">
        <v>165</v>
      </c>
      <c r="C69" s="56">
        <v>67054</v>
      </c>
      <c r="D69" s="57"/>
      <c r="E69" s="76" t="s">
        <v>89</v>
      </c>
      <c r="F69" s="58">
        <f t="shared" si="48"/>
        <v>45465</v>
      </c>
      <c r="G69" s="58">
        <f t="shared" si="49"/>
        <v>45467</v>
      </c>
      <c r="H69" s="82">
        <v>45469</v>
      </c>
      <c r="I69" s="58">
        <f t="shared" si="50"/>
        <v>45475</v>
      </c>
      <c r="J69" s="58" t="s">
        <v>182</v>
      </c>
    </row>
    <row r="70" spans="1:14" s="8" customFormat="1">
      <c r="A70" s="54" t="s">
        <v>94</v>
      </c>
      <c r="B70" s="55" t="s">
        <v>167</v>
      </c>
      <c r="C70" s="56">
        <v>44409</v>
      </c>
      <c r="D70" s="57" t="s">
        <v>105</v>
      </c>
      <c r="E70" s="39" t="s">
        <v>89</v>
      </c>
      <c r="F70" s="58">
        <f t="shared" ref="F70" si="52">SUM(H70-4)</f>
        <v>45472</v>
      </c>
      <c r="G70" s="58">
        <f t="shared" ref="G70" si="53">H70-2</f>
        <v>45474</v>
      </c>
      <c r="H70" s="82">
        <v>45476</v>
      </c>
      <c r="I70" s="58">
        <f t="shared" ref="I70" si="54">H70+6</f>
        <v>45482</v>
      </c>
      <c r="J70" s="58">
        <f t="shared" ref="J70" si="55">I70+3</f>
        <v>45485</v>
      </c>
      <c r="M70" s="7"/>
      <c r="N70" s="7"/>
    </row>
    <row r="72" spans="1:14" s="7" customFormat="1">
      <c r="A72" s="36" t="s">
        <v>41</v>
      </c>
      <c r="B72" s="36"/>
      <c r="C72" s="36"/>
      <c r="D72" s="36"/>
      <c r="E72" s="36"/>
      <c r="F72" s="42"/>
      <c r="G72" s="42"/>
      <c r="H72" s="42"/>
      <c r="I72" s="42"/>
      <c r="J72" s="42"/>
    </row>
    <row r="73" spans="1:14" s="7" customFormat="1">
      <c r="A73" s="43" t="s">
        <v>42</v>
      </c>
      <c r="B73" s="36"/>
      <c r="C73" s="44"/>
      <c r="D73" s="36"/>
      <c r="E73" s="36"/>
      <c r="F73" s="42"/>
      <c r="G73" s="42"/>
      <c r="H73" s="42"/>
      <c r="I73" s="42"/>
      <c r="J73" s="42"/>
    </row>
    <row r="74" spans="1:14" s="7" customFormat="1">
      <c r="A74" s="43"/>
      <c r="B74" s="36"/>
      <c r="C74" s="44"/>
      <c r="D74" s="36"/>
      <c r="E74" s="36"/>
      <c r="F74" s="42"/>
      <c r="G74" s="42"/>
      <c r="H74" s="42"/>
      <c r="I74" s="42"/>
      <c r="J74" s="42"/>
    </row>
    <row r="75" spans="1:14">
      <c r="A75" s="45" t="s">
        <v>43</v>
      </c>
      <c r="B75" s="45"/>
      <c r="C75" s="45"/>
      <c r="D75" s="45"/>
      <c r="E75" s="45"/>
      <c r="F75" s="45"/>
      <c r="G75" s="45"/>
      <c r="H75" s="36"/>
      <c r="I75" s="36"/>
    </row>
    <row r="76" spans="1:14">
      <c r="A76" s="45" t="s">
        <v>44</v>
      </c>
      <c r="B76" s="45" t="s">
        <v>45</v>
      </c>
      <c r="C76" s="45"/>
      <c r="D76" s="45"/>
      <c r="E76" s="45"/>
      <c r="F76" s="45"/>
      <c r="G76" s="45"/>
      <c r="H76" s="36"/>
      <c r="I76" s="36"/>
    </row>
    <row r="77" spans="1:14">
      <c r="A77" s="45"/>
      <c r="B77" s="45"/>
      <c r="C77" s="45" t="s">
        <v>46</v>
      </c>
      <c r="D77" s="45"/>
      <c r="E77" s="45"/>
      <c r="F77" s="45"/>
      <c r="G77" s="36"/>
      <c r="H77" s="36"/>
      <c r="I77" s="36"/>
    </row>
    <row r="78" spans="1:14">
      <c r="A78" s="45"/>
      <c r="B78" s="45"/>
      <c r="C78" s="45" t="s">
        <v>47</v>
      </c>
      <c r="D78" s="45"/>
      <c r="E78" s="45"/>
      <c r="F78" s="45"/>
      <c r="G78" s="36"/>
      <c r="H78" s="36"/>
      <c r="I78" s="36"/>
    </row>
    <row r="79" spans="1:14">
      <c r="A79" s="45"/>
      <c r="B79" s="45" t="s">
        <v>48</v>
      </c>
      <c r="C79" s="45"/>
      <c r="D79" s="45"/>
      <c r="E79" s="45"/>
      <c r="F79" s="45"/>
      <c r="G79" s="45"/>
      <c r="H79" s="36"/>
      <c r="I79" s="36"/>
    </row>
    <row r="80" spans="1:14">
      <c r="A80" s="45"/>
      <c r="B80" s="45"/>
      <c r="C80" s="45" t="s">
        <v>49</v>
      </c>
      <c r="D80" s="45"/>
      <c r="E80" s="45"/>
      <c r="F80" s="45"/>
      <c r="G80" s="36"/>
      <c r="H80" s="36"/>
      <c r="I80" s="36"/>
    </row>
    <row r="81" spans="1:9">
      <c r="A81" s="45"/>
      <c r="B81" s="45"/>
      <c r="C81" s="45" t="s">
        <v>50</v>
      </c>
      <c r="D81" s="45"/>
      <c r="E81" s="45"/>
      <c r="F81" s="45"/>
      <c r="G81" s="36"/>
      <c r="H81" s="36"/>
      <c r="I81" s="36"/>
    </row>
    <row r="82" spans="1:9">
      <c r="A82" s="45"/>
      <c r="B82" s="45"/>
      <c r="C82" s="45" t="s">
        <v>51</v>
      </c>
      <c r="D82" s="45"/>
      <c r="E82" s="45"/>
      <c r="F82" s="45"/>
      <c r="G82" s="36"/>
      <c r="H82" s="36"/>
      <c r="I82" s="36"/>
    </row>
    <row r="83" spans="1:9">
      <c r="A83" s="45" t="s">
        <v>52</v>
      </c>
      <c r="B83" s="45" t="s">
        <v>53</v>
      </c>
      <c r="C83" s="45"/>
      <c r="D83" s="45"/>
      <c r="E83" s="45"/>
      <c r="F83" s="45"/>
      <c r="G83" s="45"/>
      <c r="H83" s="45"/>
      <c r="I83" s="45"/>
    </row>
    <row r="84" spans="1:9">
      <c r="A84" s="45" t="s">
        <v>54</v>
      </c>
      <c r="B84" s="45" t="s">
        <v>55</v>
      </c>
      <c r="C84" s="45"/>
      <c r="D84" s="45"/>
      <c r="E84" s="45"/>
      <c r="F84" s="45"/>
      <c r="G84" s="45"/>
      <c r="H84" s="45"/>
      <c r="I84" s="45"/>
    </row>
    <row r="85" spans="1:9">
      <c r="A85" s="45" t="s">
        <v>56</v>
      </c>
      <c r="B85" s="45" t="s">
        <v>57</v>
      </c>
      <c r="C85" s="45"/>
      <c r="D85" s="45"/>
      <c r="E85" s="45"/>
      <c r="F85" s="45"/>
      <c r="G85" s="45"/>
      <c r="H85" s="45"/>
      <c r="I85" s="45"/>
    </row>
    <row r="86" spans="1:9">
      <c r="A86" s="45" t="s">
        <v>58</v>
      </c>
      <c r="B86" s="45" t="s">
        <v>59</v>
      </c>
      <c r="C86" s="45"/>
      <c r="D86" s="45"/>
      <c r="E86" s="45"/>
      <c r="F86" s="45"/>
      <c r="G86" s="45"/>
      <c r="H86" s="36"/>
      <c r="I86" s="36"/>
    </row>
    <row r="87" spans="1:9">
      <c r="A87" s="45" t="s">
        <v>60</v>
      </c>
      <c r="B87" s="45" t="s">
        <v>61</v>
      </c>
      <c r="C87" s="45"/>
      <c r="D87" s="45"/>
      <c r="E87" s="45"/>
      <c r="F87" s="45"/>
      <c r="G87" s="45"/>
      <c r="H87" s="36"/>
      <c r="I87" s="36"/>
    </row>
    <row r="88" spans="1:9">
      <c r="A88" s="45" t="s">
        <v>62</v>
      </c>
      <c r="B88" s="45" t="s">
        <v>63</v>
      </c>
      <c r="C88" s="45"/>
      <c r="D88" s="45"/>
      <c r="E88" s="45"/>
      <c r="F88" s="45"/>
      <c r="G88" s="45"/>
      <c r="H88" s="36"/>
      <c r="I88" s="36"/>
    </row>
    <row r="89" spans="1:9">
      <c r="B89" s="46" t="s">
        <v>64</v>
      </c>
      <c r="D89" s="45" t="s">
        <v>65</v>
      </c>
      <c r="E89" s="10" t="s">
        <v>66</v>
      </c>
    </row>
    <row r="90" spans="1:9">
      <c r="D90" s="45" t="s">
        <v>67</v>
      </c>
      <c r="E90" s="10" t="s">
        <v>68</v>
      </c>
    </row>
    <row r="91" spans="1:9">
      <c r="D91" s="45" t="s">
        <v>69</v>
      </c>
      <c r="E91" s="10" t="s">
        <v>68</v>
      </c>
    </row>
    <row r="92" spans="1:9">
      <c r="B92" s="10" t="s">
        <v>70</v>
      </c>
      <c r="D92" s="45" t="s">
        <v>71</v>
      </c>
      <c r="E92" s="10" t="s">
        <v>72</v>
      </c>
    </row>
    <row r="93" spans="1:9">
      <c r="D93" s="45" t="s">
        <v>73</v>
      </c>
      <c r="E93" s="10" t="s">
        <v>74</v>
      </c>
    </row>
    <row r="94" spans="1:9">
      <c r="D94" s="45"/>
      <c r="F94" s="45"/>
    </row>
  </sheetData>
  <mergeCells count="17">
    <mergeCell ref="A54:I54"/>
    <mergeCell ref="A9:I9"/>
    <mergeCell ref="A63:I63"/>
    <mergeCell ref="C1:I3"/>
    <mergeCell ref="A44:I44"/>
    <mergeCell ref="A45:I45"/>
    <mergeCell ref="A26:I26"/>
    <mergeCell ref="A27:I27"/>
    <mergeCell ref="A36:I36"/>
    <mergeCell ref="A17:I17"/>
    <mergeCell ref="A18:I18"/>
    <mergeCell ref="C4:I4"/>
    <mergeCell ref="C5:I5"/>
    <mergeCell ref="C6:I6"/>
    <mergeCell ref="A8:I8"/>
    <mergeCell ref="A35:I35"/>
    <mergeCell ref="C32:J32"/>
  </mergeCells>
  <phoneticPr fontId="5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D1"/>
    </sheetView>
  </sheetViews>
  <sheetFormatPr defaultColWidth="9" defaultRowHeight="14.4"/>
  <sheetData>
    <row r="1" spans="1:4">
      <c r="A1" s="1" t="s">
        <v>24</v>
      </c>
      <c r="B1" s="1" t="s">
        <v>75</v>
      </c>
      <c r="C1" s="2" t="s">
        <v>76</v>
      </c>
      <c r="D1" s="3" t="s">
        <v>77</v>
      </c>
    </row>
  </sheetData>
  <phoneticPr fontId="26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Lines>0</Lines>
  <Paragraphs>0</Paragraph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revision>0</cp:revision>
  <dcterms:created xsi:type="dcterms:W3CDTF">2024-04-17T07:55:36Z</dcterms:created>
  <dcterms:modified xsi:type="dcterms:W3CDTF">2024-06-03T01:13:40Z</dcterms:modified>
</cp:coreProperties>
</file>