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2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K22" i="1" l="1"/>
  <c r="J22" i="1"/>
  <c r="J31" i="1" l="1"/>
  <c r="I31" i="1"/>
  <c r="I41" i="1" l="1"/>
  <c r="K41" i="1" s="1"/>
  <c r="I51" i="1" l="1"/>
  <c r="I52" i="1"/>
  <c r="I53" i="1"/>
  <c r="J53" i="1" s="1"/>
  <c r="I54" i="1"/>
  <c r="J54" i="1" s="1"/>
  <c r="I50" i="1"/>
  <c r="I49" i="1"/>
  <c r="J49" i="1" s="1"/>
  <c r="I44" i="1"/>
  <c r="J44" i="1" s="1"/>
  <c r="K44" i="1" s="1"/>
  <c r="I43" i="1"/>
  <c r="J43" i="1" s="1"/>
  <c r="K43" i="1" s="1"/>
  <c r="I42" i="1"/>
  <c r="J42" i="1" s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G54" i="1"/>
  <c r="F54" i="1"/>
  <c r="G53" i="1"/>
  <c r="F53" i="1"/>
  <c r="G49" i="1"/>
  <c r="F49" i="1"/>
  <c r="I59" i="1"/>
  <c r="J59" i="1" s="1"/>
  <c r="G59" i="1"/>
  <c r="F59" i="1"/>
  <c r="G44" i="1"/>
  <c r="F44" i="1"/>
  <c r="G43" i="1"/>
  <c r="F43" i="1"/>
  <c r="G42" i="1"/>
  <c r="F42" i="1"/>
  <c r="G41" i="1"/>
  <c r="F41" i="1"/>
  <c r="I40" i="1"/>
  <c r="J40" i="1" s="1"/>
  <c r="G40" i="1"/>
  <c r="F40" i="1"/>
  <c r="F34" i="1"/>
  <c r="G34" i="1"/>
  <c r="I34" i="1"/>
  <c r="J34" i="1" s="1"/>
  <c r="I35" i="1"/>
  <c r="J35" i="1" s="1"/>
  <c r="G35" i="1"/>
  <c r="F35" i="1"/>
  <c r="I33" i="1"/>
  <c r="J33" i="1" s="1"/>
  <c r="G33" i="1"/>
  <c r="F33" i="1"/>
  <c r="I32" i="1"/>
  <c r="J32" i="1" s="1"/>
  <c r="G32" i="1"/>
  <c r="F32" i="1"/>
  <c r="G31" i="1"/>
  <c r="F31" i="1"/>
  <c r="I24" i="1"/>
  <c r="J24" i="1" s="1"/>
  <c r="K24" i="1" s="1"/>
  <c r="I25" i="1"/>
  <c r="I26" i="1"/>
  <c r="J26" i="1" s="1"/>
  <c r="K26" i="1" s="1"/>
  <c r="G26" i="1"/>
  <c r="F26" i="1"/>
  <c r="K25" i="1"/>
  <c r="G25" i="1"/>
  <c r="F25" i="1"/>
  <c r="G24" i="1"/>
  <c r="F24" i="1"/>
  <c r="K23" i="1"/>
  <c r="I23" i="1"/>
  <c r="G23" i="1"/>
  <c r="F23" i="1"/>
  <c r="G16" i="1"/>
  <c r="F16" i="1"/>
  <c r="G14" i="1"/>
  <c r="F14" i="1"/>
  <c r="K42" i="1" l="1"/>
  <c r="I22" i="1"/>
  <c r="G22" i="1"/>
  <c r="F22" i="1"/>
  <c r="I60" i="1" l="1"/>
  <c r="I61" i="1"/>
  <c r="I62" i="1"/>
  <c r="I63" i="1"/>
  <c r="J50" i="1" l="1"/>
  <c r="J52" i="1"/>
  <c r="J60" i="1"/>
  <c r="J62" i="1"/>
  <c r="J63" i="1"/>
  <c r="J51" i="1"/>
  <c r="J61" i="1"/>
  <c r="F12" i="1"/>
  <c r="G12" i="1"/>
  <c r="F50" i="1"/>
  <c r="G50" i="1"/>
  <c r="F51" i="1"/>
  <c r="G51" i="1"/>
  <c r="F52" i="1"/>
  <c r="G52" i="1"/>
  <c r="F60" i="1"/>
  <c r="G60" i="1"/>
  <c r="F61" i="1"/>
  <c r="G61" i="1"/>
  <c r="F62" i="1"/>
  <c r="G62" i="1"/>
  <c r="F63" i="1"/>
  <c r="G63" i="1"/>
</calcChain>
</file>

<file path=xl/sharedStrings.xml><?xml version="1.0" encoding="utf-8"?>
<sst xmlns="http://schemas.openxmlformats.org/spreadsheetml/2006/main" count="370" uniqueCount="221">
  <si>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</si>
  <si>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</si>
  <si>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</si>
  <si>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</si>
  <si>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</si>
  <si>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</si>
  <si>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</si>
  <si>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</si>
  <si>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</si>
  <si>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</si>
  <si>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</si>
  <si>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</si>
  <si>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</si>
  <si>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</si>
  <si>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</si>
  <si>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</si>
  <si>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</si>
  <si>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</si>
  <si>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</si>
  <si>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</si>
  <si>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</si>
  <si>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</si>
  <si>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</si>
  <si>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</si>
  <si>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</si>
  <si>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r>
      <rPr>
        <sz val="11"/>
        <rFont val="Times New Roman"/>
        <family val="1"/>
      </rPr>
      <t xml:space="preserve">ETD SHA : </t>
    </r>
    <r>
      <rPr>
        <sz val="11"/>
        <rFont val="等线"/>
        <family val="3"/>
        <charset val="134"/>
      </rPr>
      <t>周日</t>
    </r>
    <r>
      <rPr>
        <sz val="11"/>
        <rFont val="Times New Roman"/>
        <family val="1"/>
      </rPr>
      <t xml:space="preserve">          </t>
    </r>
    <r>
      <rPr>
        <sz val="11"/>
        <rFont val="等线"/>
        <family val="3"/>
        <charset val="134"/>
      </rPr>
      <t>上海码头：外高桥五期</t>
    </r>
    <r>
      <rPr>
        <sz val="11"/>
        <rFont val="Times New Roman"/>
        <family val="1"/>
      </rPr>
      <t xml:space="preserve">     </t>
    </r>
    <r>
      <rPr>
        <sz val="11"/>
        <rFont val="等线"/>
        <family val="3"/>
        <charset val="134"/>
      </rPr>
      <t>香港码头：</t>
    </r>
    <r>
      <rPr>
        <sz val="11"/>
        <rFont val="Times New Roman"/>
        <family val="1"/>
      </rPr>
      <t xml:space="preserve">DPW   </t>
    </r>
    <r>
      <rPr>
        <sz val="11"/>
        <rFont val="等线"/>
        <family val="3"/>
        <charset val="134"/>
      </rPr>
      <t>海防码头：</t>
    </r>
    <r>
      <rPr>
        <sz val="11"/>
        <rFont val="Times New Roman"/>
        <family val="1"/>
      </rPr>
      <t xml:space="preserve">NAM HAI DINH VU  </t>
    </r>
    <r>
      <rPr>
        <sz val="11"/>
        <rFont val="等线"/>
        <family val="3"/>
        <charset val="134"/>
      </rPr>
      <t>岘港码头：</t>
    </r>
    <r>
      <rPr>
        <sz val="11"/>
        <rFont val="Times New Roman"/>
        <family val="1"/>
      </rPr>
      <t>TIEN SA SEAPORT</t>
    </r>
  </si>
  <si>
    <t>船名航次缩写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</si>
  <si>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</si>
  <si>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DA NANG</t>
  </si>
  <si>
    <t>HHX2</t>
  </si>
  <si>
    <t>MANILA(S)</t>
  </si>
  <si>
    <t>NPX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</si>
  <si>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周四</t>
    </r>
    <r>
      <rPr>
        <sz val="11"/>
        <color indexed="8"/>
        <rFont val="Times New Roman"/>
        <family val="1"/>
      </rPr>
      <t xml:space="preserve">      </t>
    </r>
    <r>
      <rPr>
        <sz val="11"/>
        <color indexed="8"/>
        <rFont val="宋体"/>
        <family val="3"/>
        <charset val="134"/>
      </rPr>
      <t>上海码头：外高桥四期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family val="3"/>
        <charset val="134"/>
      </rPr>
      <t>西哈努克码头：</t>
    </r>
    <r>
      <rPr>
        <sz val="11"/>
        <color indexed="8"/>
        <rFont val="Times New Roman"/>
        <family val="1"/>
      </rPr>
      <t xml:space="preserve">SAP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</si>
  <si>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t>SIHANOUKVILLE</t>
  </si>
  <si>
    <t>BANGKOK</t>
  </si>
  <si>
    <t>LAEM CHABANG</t>
  </si>
  <si>
    <t>CTK</t>
  </si>
  <si>
    <t>JAKARTA</t>
  </si>
  <si>
    <t>SURABAYA</t>
  </si>
  <si>
    <t>CHINA-1</t>
  </si>
  <si>
    <t>CSE</t>
  </si>
  <si>
    <t>外代现场放箱: 金先生 手机: 18821126006 外高桥保税B区(芬辛路20号中申仓库4楼409室)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</si>
  <si>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</si>
  <si>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</si>
  <si>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</si>
  <si>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</si>
  <si>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</si>
  <si>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</si>
  <si>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</si>
  <si>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</si>
  <si>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</si>
  <si>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</si>
  <si>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</si>
  <si>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</si>
  <si>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</si>
  <si>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</si>
  <si>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</si>
  <si>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</si>
  <si>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</si>
  <si>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</si>
  <si>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</si>
  <si>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</si>
  <si>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Jebel ali agent</t>
  </si>
  <si>
    <t>Customer service  :Mr Hari Pillai hari@sunmarine.com  +971 50 3452967  Mr Darm Al Akkad   darm.akd@sunmarine.com +971 55 1531127</t>
  </si>
  <si>
    <t>Customer service  :</t>
  </si>
  <si>
    <t xml:space="preserve">BRISBANE  TEL:+61 2 8311 9444 </t>
  </si>
  <si>
    <t xml:space="preserve">EMAIL:ASL.IMPORTS@ISS-SHIPPING.COM </t>
  </si>
  <si>
    <t xml:space="preserve">SYDNEY     TEL:+61 2 8311 9444  </t>
  </si>
  <si>
    <t>EMAIL:ASL.IMPORTS@ISS-SHIPPING.COM</t>
  </si>
  <si>
    <t xml:space="preserve">MELBOURNE  TEL:+61 2 8311 9444  </t>
  </si>
  <si>
    <t>Customer service:</t>
  </si>
  <si>
    <t>HO CHI MINH   Ms. Nguyen Minh Tu Quynh   TEL:(+84) 83 872 7223 X234</t>
  </si>
  <si>
    <t>EMAIL:quynhnmt.hcm@viconship.com</t>
  </si>
  <si>
    <t>DA NANG          Mr. Tommy (Truong)    TEL: +84 90 516 1916</t>
  </si>
  <si>
    <t>EMAIL:docuasl@vfv.com.vn</t>
  </si>
  <si>
    <t>V.2304S</t>
  </si>
  <si>
    <t>VD304</t>
  </si>
  <si>
    <t>亚海迪亚</t>
  </si>
  <si>
    <r>
      <rPr>
        <sz val="26"/>
        <color indexed="8"/>
        <rFont val="等线"/>
        <family val="3"/>
        <charset val="134"/>
      </rPr>
      <t>菲律宾</t>
    </r>
    <r>
      <rPr>
        <sz val="26"/>
        <color indexed="8"/>
        <rFont val="Times New Roman"/>
        <family val="1"/>
      </rPr>
      <t>-</t>
    </r>
    <r>
      <rPr>
        <sz val="26"/>
        <color indexed="8"/>
        <rFont val="等线"/>
        <family val="3"/>
        <charset val="134"/>
      </rPr>
      <t>马尼拉南北港航线</t>
    </r>
    <r>
      <rPr>
        <sz val="26"/>
        <color indexed="8"/>
        <rFont val="Times New Roman"/>
        <family val="1"/>
      </rPr>
      <t xml:space="preserve">  NPX   </t>
    </r>
    <r>
      <rPr>
        <sz val="26"/>
        <color indexed="8"/>
        <rFont val="等线"/>
        <family val="3"/>
        <charset val="134"/>
      </rPr>
      <t>此航线船代：中联</t>
    </r>
    <phoneticPr fontId="5" type="noConversion"/>
  </si>
  <si>
    <t>LAEM CHABANG</t>
    <phoneticPr fontId="5" type="noConversion"/>
  </si>
  <si>
    <t>HO CHI MINH</t>
    <phoneticPr fontId="5" type="noConversion"/>
  </si>
  <si>
    <t>CVT2 LINE  此航线船代：中联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</si>
  <si>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</si>
  <si>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</si>
  <si>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</si>
  <si>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</si>
  <si>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 </t>
    </r>
    <r>
      <rPr>
        <b/>
        <sz val="12"/>
        <color indexed="8"/>
        <rFont val="等线"/>
        <family val="3"/>
        <charset val="134"/>
      </rPr>
      <t>船代：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</si>
  <si>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</si>
  <si>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</si>
  <si>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</si>
  <si>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XIN YAN TAI</t>
    <phoneticPr fontId="5" type="noConversion"/>
  </si>
  <si>
    <t>LAEM CHABANG</t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</si>
  <si>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 HHX2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外代</t>
    </r>
    <phoneticPr fontId="5" type="noConversion"/>
  </si>
  <si>
    <t>CNC MARS</t>
    <phoneticPr fontId="5" type="noConversion"/>
  </si>
  <si>
    <t>JAN</t>
    <phoneticPr fontId="5" type="noConversion"/>
  </si>
  <si>
    <t>HHX2</t>
    <phoneticPr fontId="5" type="noConversion"/>
  </si>
  <si>
    <t>HHX1</t>
    <phoneticPr fontId="5" type="noConversion"/>
  </si>
  <si>
    <t>HHX1</t>
    <phoneticPr fontId="5" type="noConversion"/>
  </si>
  <si>
    <t xml:space="preserve"> 亚海新城</t>
    <phoneticPr fontId="5" type="noConversion"/>
  </si>
  <si>
    <t>ASL QINGDAO</t>
    <phoneticPr fontId="5" type="noConversion"/>
  </si>
  <si>
    <t>亚海青岛</t>
    <phoneticPr fontId="5" type="noConversion"/>
  </si>
  <si>
    <t>WILLIAM</t>
    <phoneticPr fontId="5" type="noConversion"/>
  </si>
  <si>
    <t>金星威廉</t>
    <phoneticPr fontId="5" type="noConversion"/>
  </si>
  <si>
    <t>萨宾</t>
    <phoneticPr fontId="5" type="noConversion"/>
  </si>
  <si>
    <t>贺春</t>
    <phoneticPr fontId="5" type="noConversion"/>
  </si>
  <si>
    <t>集明</t>
    <phoneticPr fontId="5" type="noConversion"/>
  </si>
  <si>
    <t>新烟台</t>
    <phoneticPr fontId="5" type="noConversion"/>
  </si>
  <si>
    <t>亚海香港</t>
    <phoneticPr fontId="5" type="noConversion"/>
  </si>
  <si>
    <t xml:space="preserve"> 森罗简岸</t>
    <phoneticPr fontId="5" type="noConversion"/>
  </si>
  <si>
    <t>OMIT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</si>
  <si>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</si>
  <si>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r>
      <rPr>
        <sz val="20"/>
        <color indexed="8"/>
        <rFont val="Times New Roman"/>
        <family val="1"/>
      </rPr>
      <t>CTK</t>
    </r>
    <r>
      <rPr>
        <sz val="20"/>
        <color indexed="8"/>
        <rFont val="等线"/>
        <family val="3"/>
        <charset val="134"/>
      </rPr>
      <t>航线</t>
    </r>
    <r>
      <rPr>
        <sz val="20"/>
        <color indexed="8"/>
        <rFont val="Times New Roman"/>
        <family val="1"/>
      </rPr>
      <t xml:space="preserve">  </t>
    </r>
    <r>
      <rPr>
        <b/>
        <sz val="20"/>
        <color indexed="8"/>
        <rFont val="等线"/>
        <family val="3"/>
        <charset val="134"/>
      </rPr>
      <t>船代：</t>
    </r>
    <r>
      <rPr>
        <b/>
        <sz val="20"/>
        <color indexed="8"/>
        <rFont val="Times New Roman"/>
        <family val="1"/>
      </rPr>
      <t xml:space="preserve"> </t>
    </r>
    <r>
      <rPr>
        <b/>
        <sz val="20"/>
        <color indexed="8"/>
        <rFont val="等线"/>
        <family val="3"/>
        <charset val="134"/>
      </rPr>
      <t>外代</t>
    </r>
    <phoneticPr fontId="5" type="noConversion"/>
  </si>
  <si>
    <t>WAN HAI 175</t>
    <phoneticPr fontId="5" type="noConversion"/>
  </si>
  <si>
    <t>V.S120</t>
    <phoneticPr fontId="5" type="noConversion"/>
  </si>
  <si>
    <t>65G8S</t>
    <phoneticPr fontId="5" type="noConversion"/>
  </si>
  <si>
    <t>V.1QAG8S</t>
    <phoneticPr fontId="5" type="noConversion"/>
  </si>
  <si>
    <t>62JZS</t>
    <phoneticPr fontId="5" type="noConversion"/>
  </si>
  <si>
    <t>V.0XSJZS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</si>
  <si>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马南码头：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</si>
  <si>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 xml:space="preserve"> </t>
    <phoneticPr fontId="5" type="noConversion"/>
  </si>
  <si>
    <t>OMIT</t>
    <phoneticPr fontId="5" type="noConversion"/>
  </si>
  <si>
    <t>66417</t>
    <phoneticPr fontId="5" type="noConversion"/>
  </si>
  <si>
    <t>STRAITS CITY</t>
    <phoneticPr fontId="5" type="noConversion"/>
  </si>
  <si>
    <t>CA OSAKA</t>
    <phoneticPr fontId="5" type="noConversion"/>
  </si>
  <si>
    <t>V.2417W</t>
    <phoneticPr fontId="5" type="noConversion"/>
  </si>
  <si>
    <t>YM INCREMENT</t>
    <phoneticPr fontId="5" type="noConversion"/>
  </si>
  <si>
    <t>XIN DA LIAN</t>
    <phoneticPr fontId="5" type="noConversion"/>
  </si>
  <si>
    <t>ASL HONG KONG</t>
    <phoneticPr fontId="5" type="noConversion"/>
  </si>
  <si>
    <t>CMA CGM GEORGE SAND</t>
    <phoneticPr fontId="5" type="noConversion"/>
  </si>
  <si>
    <t>POS BANGKOK</t>
    <phoneticPr fontId="5" type="noConversion"/>
  </si>
  <si>
    <t>V.1052S</t>
    <phoneticPr fontId="5" type="noConversion"/>
  </si>
  <si>
    <t>ZHONG GU KUN MING</t>
    <phoneticPr fontId="5" type="noConversion"/>
  </si>
  <si>
    <t>5L417</t>
    <phoneticPr fontId="5" type="noConversion"/>
  </si>
  <si>
    <t>V.2417S</t>
    <phoneticPr fontId="5" type="noConversion"/>
  </si>
  <si>
    <t>ASL BAUHINIA</t>
    <phoneticPr fontId="5" type="noConversion"/>
  </si>
  <si>
    <t>ASL PEONY</t>
    <phoneticPr fontId="1" type="noConversion"/>
  </si>
  <si>
    <t>V.2408W</t>
    <phoneticPr fontId="1" type="noConversion"/>
  </si>
  <si>
    <t>4Y408</t>
  </si>
  <si>
    <t>亚海航运上海口岸船期表2024-05</t>
    <phoneticPr fontId="5" type="noConversion"/>
  </si>
  <si>
    <t>ASL PEONY</t>
    <phoneticPr fontId="1" type="noConversion"/>
  </si>
  <si>
    <t>亚海牡丹</t>
    <phoneticPr fontId="5" type="noConversion"/>
  </si>
  <si>
    <t>BRIGHT FUJI</t>
    <phoneticPr fontId="5" type="noConversion"/>
  </si>
  <si>
    <t>KUO LONG</t>
    <phoneticPr fontId="5" type="noConversion"/>
  </si>
  <si>
    <t>正利富士</t>
    <phoneticPr fontId="5" type="noConversion"/>
  </si>
  <si>
    <t xml:space="preserve">SONGA PANTHER </t>
    <phoneticPr fontId="5" type="noConversion"/>
  </si>
  <si>
    <t>正利黑豹</t>
    <phoneticPr fontId="5" type="noConversion"/>
  </si>
  <si>
    <t xml:space="preserve">LECANGS DOLPHIN </t>
    <phoneticPr fontId="5" type="noConversion"/>
  </si>
  <si>
    <t>正利大洋海豚</t>
    <phoneticPr fontId="5" type="noConversion"/>
  </si>
  <si>
    <t>39245</t>
    <phoneticPr fontId="5" type="noConversion"/>
  </si>
  <si>
    <t>V.136S</t>
    <phoneticPr fontId="5" type="noConversion"/>
  </si>
  <si>
    <t>XD136</t>
    <phoneticPr fontId="5" type="noConversion"/>
  </si>
  <si>
    <t>CMA CGM GEORGE SAND</t>
    <phoneticPr fontId="5" type="noConversion"/>
  </si>
  <si>
    <t>正利长沙</t>
    <phoneticPr fontId="5" type="noConversion"/>
  </si>
  <si>
    <t>正利长沙</t>
    <phoneticPr fontId="5" type="noConversion"/>
  </si>
  <si>
    <t>中谷昆明</t>
    <phoneticPr fontId="5" type="noConversion"/>
  </si>
  <si>
    <t>XIN DA LIAN</t>
    <phoneticPr fontId="5" type="noConversion"/>
  </si>
  <si>
    <t>POS BANGKOK</t>
    <phoneticPr fontId="5" type="noConversion"/>
  </si>
  <si>
    <t>5S412</t>
    <phoneticPr fontId="5" type="noConversion"/>
  </si>
  <si>
    <t>V.2412W</t>
    <phoneticPr fontId="5" type="noConversion"/>
  </si>
  <si>
    <t>66418</t>
    <phoneticPr fontId="5" type="noConversion"/>
  </si>
  <si>
    <t>V.2418W</t>
    <phoneticPr fontId="5" type="noConversion"/>
  </si>
  <si>
    <t>5S413</t>
    <phoneticPr fontId="5" type="noConversion"/>
  </si>
  <si>
    <t>V.2413W</t>
    <phoneticPr fontId="5" type="noConversion"/>
  </si>
  <si>
    <t>66419</t>
    <phoneticPr fontId="5" type="noConversion"/>
  </si>
  <si>
    <t>V.2419W</t>
    <phoneticPr fontId="5" type="noConversion"/>
  </si>
  <si>
    <t>5S414</t>
    <phoneticPr fontId="5" type="noConversion"/>
  </si>
  <si>
    <t>V.2414W</t>
    <phoneticPr fontId="5" type="noConversion"/>
  </si>
  <si>
    <t>V.2409W</t>
    <phoneticPr fontId="5" type="noConversion"/>
  </si>
  <si>
    <t>45409</t>
    <phoneticPr fontId="5" type="noConversion"/>
  </si>
  <si>
    <t>4Y409</t>
    <phoneticPr fontId="5" type="noConversion"/>
  </si>
  <si>
    <t>V.2409W</t>
    <phoneticPr fontId="1" type="noConversion"/>
  </si>
  <si>
    <t>45410</t>
    <phoneticPr fontId="5" type="noConversion"/>
  </si>
  <si>
    <t>V.2410W</t>
    <phoneticPr fontId="5" type="noConversion"/>
  </si>
  <si>
    <t>4Y410</t>
    <phoneticPr fontId="5" type="noConversion"/>
  </si>
  <si>
    <t>V.2410W</t>
    <phoneticPr fontId="1" type="noConversion"/>
  </si>
  <si>
    <t>6F33S</t>
    <phoneticPr fontId="5" type="noConversion"/>
  </si>
  <si>
    <t>V.33S</t>
    <phoneticPr fontId="5" type="noConversion"/>
  </si>
  <si>
    <t>5L418</t>
    <phoneticPr fontId="5" type="noConversion"/>
  </si>
  <si>
    <t>V.2418S</t>
    <phoneticPr fontId="5" type="noConversion"/>
  </si>
  <si>
    <t>6F34S</t>
    <phoneticPr fontId="5" type="noConversion"/>
  </si>
  <si>
    <t>V.34S</t>
    <phoneticPr fontId="5" type="noConversion"/>
  </si>
  <si>
    <t>5L419</t>
    <phoneticPr fontId="5" type="noConversion"/>
  </si>
  <si>
    <t>V.2419S</t>
    <phoneticPr fontId="5" type="noConversion"/>
  </si>
  <si>
    <t>6W120</t>
    <phoneticPr fontId="5" type="noConversion"/>
  </si>
  <si>
    <t>5Y296</t>
    <phoneticPr fontId="5" type="noConversion"/>
  </si>
  <si>
    <t>V.296S</t>
    <phoneticPr fontId="5" type="noConversion"/>
  </si>
  <si>
    <t>V.420S</t>
    <phoneticPr fontId="5" type="noConversion"/>
  </si>
  <si>
    <t>6W121</t>
    <phoneticPr fontId="5" type="noConversion"/>
  </si>
  <si>
    <t>V.S121</t>
    <phoneticPr fontId="5" type="noConversion"/>
  </si>
  <si>
    <t>5Y297</t>
    <phoneticPr fontId="5" type="noConversion"/>
  </si>
  <si>
    <t>V.297S</t>
    <phoneticPr fontId="5" type="noConversion"/>
  </si>
  <si>
    <t>XD135</t>
    <phoneticPr fontId="5" type="noConversion"/>
  </si>
  <si>
    <t>V.135S</t>
    <phoneticPr fontId="5" type="noConversion"/>
  </si>
  <si>
    <t>70GCS</t>
    <phoneticPr fontId="5" type="noConversion"/>
  </si>
  <si>
    <t>V.1QAGCS</t>
    <phoneticPr fontId="5" type="noConversion"/>
  </si>
  <si>
    <t>V.245S</t>
    <phoneticPr fontId="5" type="noConversion"/>
  </si>
  <si>
    <t>65GGS</t>
    <phoneticPr fontId="5" type="noConversion"/>
  </si>
  <si>
    <t>V.1QAGGS</t>
    <phoneticPr fontId="5" type="noConversion"/>
  </si>
  <si>
    <t>3KK1S</t>
    <phoneticPr fontId="5" type="noConversion"/>
  </si>
  <si>
    <t>V.0XSK1S</t>
    <phoneticPr fontId="5" type="noConversion"/>
  </si>
  <si>
    <t>R7K3S</t>
    <phoneticPr fontId="5" type="noConversion"/>
  </si>
  <si>
    <t>V.0XSK3S</t>
    <phoneticPr fontId="5" type="noConversion"/>
  </si>
  <si>
    <t>4UK5S</t>
    <phoneticPr fontId="5" type="noConversion"/>
  </si>
  <si>
    <t>V.0XSK5S</t>
    <phoneticPr fontId="5" type="noConversion"/>
  </si>
  <si>
    <t>1DK7S</t>
    <phoneticPr fontId="5" type="noConversion"/>
  </si>
  <si>
    <t>V.0XSK7S</t>
    <phoneticPr fontId="5" type="noConversion"/>
  </si>
  <si>
    <t>6L406</t>
    <phoneticPr fontId="5" type="noConversion"/>
  </si>
  <si>
    <t>V.2406S</t>
    <phoneticPr fontId="5" type="noConversion"/>
  </si>
  <si>
    <t>V.2407S</t>
    <phoneticPr fontId="5" type="noConversion"/>
  </si>
  <si>
    <t>V.1053S</t>
    <phoneticPr fontId="5" type="noConversion"/>
  </si>
  <si>
    <t>6L407</t>
    <phoneticPr fontId="5" type="noConversion"/>
  </si>
  <si>
    <t>V.2407S</t>
    <phoneticPr fontId="5" type="noConversion"/>
  </si>
  <si>
    <t>OMIT</t>
    <phoneticPr fontId="5" type="noConversion"/>
  </si>
  <si>
    <t>OMIT</t>
    <phoneticPr fontId="5" type="noConversion"/>
  </si>
  <si>
    <t>ASL BAUHINIA</t>
    <phoneticPr fontId="5" type="noConversion"/>
  </si>
  <si>
    <t>MANILA(N)</t>
    <phoneticPr fontId="5" type="noConversion"/>
  </si>
  <si>
    <t>OSLO TRADER</t>
    <phoneticPr fontId="5" type="noConversion"/>
  </si>
  <si>
    <t>75420</t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</si>
  <si>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5" type="noConversion"/>
  </si>
  <si>
    <t>更改港序：岘港5.4号 海防5.5号</t>
    <phoneticPr fontId="5" type="noConversion"/>
  </si>
  <si>
    <t>更改港序：马北5.4号 马南5.5号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</si>
</sst>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09]d/mmm;@"/>
    <numFmt numFmtId="177" formatCode="0000&quot;S&quot;"/>
    <numFmt numFmtId="178" formatCode="[$-409]d\-mmm;@"/>
  </numFmts>
  <fonts count="40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b/>
      <sz val="9"/>
      <name val="Times New Roman"/>
      <family val="1"/>
    </font>
    <font>
      <sz val="26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1"/>
      <color theme="1"/>
      <name val="Time News Roman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4"/>
      <color indexed="8"/>
      <name val="等线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等线"/>
      <family val="3"/>
      <charset val="134"/>
    </font>
    <font>
      <b/>
      <sz val="20"/>
      <color indexed="8"/>
      <name val="等线"/>
      <family val="3"/>
      <charset val="134"/>
    </font>
    <font>
      <b/>
      <sz val="20"/>
      <color indexed="8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1" fillId="0" borderId="0"/>
    <xf numFmtId="176" fontId="22" fillId="0" borderId="0">
      <alignment vertical="center"/>
    </xf>
    <xf numFmtId="0" fontId="6" fillId="0" borderId="0"/>
    <xf numFmtId="176" fontId="22" fillId="0" borderId="0">
      <alignment vertical="center"/>
    </xf>
    <xf numFmtId="0" fontId="22" fillId="0" borderId="0"/>
    <xf numFmtId="176" fontId="23" fillId="0" borderId="0"/>
    <xf numFmtId="176" fontId="21" fillId="0" borderId="0"/>
  </cellStyleXfs>
  <cellXfs count="113">
    <xf numFmtId="0" fontId="0" fillId="0" borderId="0" xfId="0"/>
    <xf numFmtId="176" fontId="1" fillId="0" borderId="1" xfId="5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 shrinkToFi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shrinkToFi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14" fillId="3" borderId="2" xfId="0" applyNumberFormat="1" applyFont="1" applyFill="1" applyBorder="1" applyAlignment="1" applyProtection="1">
      <alignment horizontal="center" vertical="center" shrinkToFit="1"/>
    </xf>
    <xf numFmtId="0" fontId="7" fillId="3" borderId="0" xfId="0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16" fontId="18" fillId="5" borderId="1" xfId="0" applyNumberFormat="1" applyFont="1" applyFill="1" applyBorder="1" applyAlignment="1" applyProtection="1">
      <alignment horizontal="center" vertical="center" shrinkToFit="1"/>
    </xf>
    <xf numFmtId="177" fontId="18" fillId="0" borderId="2" xfId="0" applyNumberFormat="1" applyFont="1" applyFill="1" applyBorder="1" applyAlignment="1" applyProtection="1">
      <alignment horizontal="center" vertical="center"/>
    </xf>
    <xf numFmtId="16" fontId="18" fillId="5" borderId="0" xfId="0" applyNumberFormat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7" fontId="2" fillId="5" borderId="3" xfId="0" applyNumberFormat="1" applyFont="1" applyFill="1" applyBorder="1" applyAlignment="1" applyProtection="1">
      <alignment horizontal="center" vertical="center"/>
    </xf>
    <xf numFmtId="176" fontId="16" fillId="4" borderId="1" xfId="7" applyFont="1" applyFill="1" applyBorder="1" applyAlignment="1">
      <alignment horizontal="center"/>
    </xf>
    <xf numFmtId="176" fontId="16" fillId="4" borderId="1" xfId="2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19" fillId="2" borderId="4" xfId="0" applyNumberFormat="1" applyFont="1" applyFill="1" applyBorder="1" applyAlignment="1" applyProtection="1">
      <alignment horizontal="left" vertical="center"/>
    </xf>
    <xf numFmtId="49" fontId="2" fillId="5" borderId="1" xfId="0" applyNumberFormat="1" applyFont="1" applyFill="1" applyBorder="1" applyAlignment="1" applyProtection="1">
      <alignment horizontal="center" vertical="center"/>
    </xf>
    <xf numFmtId="0" fontId="27" fillId="2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6" fontId="2" fillId="5" borderId="1" xfId="0" applyNumberFormat="1" applyFont="1" applyFill="1" applyBorder="1" applyAlignment="1" applyProtection="1">
      <alignment horizontal="center" vertical="center" shrinkToFit="1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Fill="1" applyBorder="1" applyAlignment="1">
      <alignment horizontal="center"/>
    </xf>
    <xf numFmtId="0" fontId="1" fillId="0" borderId="1" xfId="5" applyFont="1" applyFill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176" fontId="1" fillId="0" borderId="1" xfId="4" applyFont="1" applyBorder="1" applyAlignment="1">
      <alignment horizontal="center" vertical="center"/>
    </xf>
    <xf numFmtId="177" fontId="1" fillId="0" borderId="1" xfId="4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 shrinkToFit="1"/>
    </xf>
    <xf numFmtId="16" fontId="14" fillId="5" borderId="1" xfId="0" applyNumberFormat="1" applyFont="1" applyFill="1" applyBorder="1" applyAlignment="1" applyProtection="1">
      <alignment horizontal="center" vertical="center" shrinkToFit="1"/>
    </xf>
    <xf numFmtId="0" fontId="15" fillId="0" borderId="0" xfId="0" applyNumberFormat="1" applyFont="1" applyFill="1" applyBorder="1" applyAlignment="1" applyProtection="1"/>
    <xf numFmtId="178" fontId="37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38" fillId="0" borderId="1" xfId="4" applyFont="1" applyBorder="1" applyAlignment="1">
      <alignment horizontal="center" vertical="center"/>
    </xf>
    <xf numFmtId="0" fontId="18" fillId="3" borderId="3" xfId="0" applyNumberFormat="1" applyFont="1" applyFill="1" applyBorder="1" applyAlignment="1" applyProtection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/>
    </xf>
    <xf numFmtId="0" fontId="18" fillId="3" borderId="2" xfId="0" applyNumberFormat="1" applyFont="1" applyFill="1" applyBorder="1" applyAlignment="1" applyProtection="1">
      <alignment horizontal="left" vertical="center"/>
    </xf>
    <xf numFmtId="0" fontId="18" fillId="3" borderId="4" xfId="0" applyNumberFormat="1" applyFont="1" applyFill="1" applyBorder="1" applyAlignment="1" applyProtection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34" fillId="2" borderId="2" xfId="0" applyNumberFormat="1" applyFont="1" applyFill="1" applyBorder="1" applyAlignment="1" applyProtection="1">
      <alignment horizontal="left" vertical="center"/>
    </xf>
    <xf numFmtId="0" fontId="39" fillId="0" borderId="0" xfId="0" applyFont="1"/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C7" zoomScaleNormal="100" workbookViewId="0">
      <selection activeCell="A40" sqref="A40:XFD40"/>
    </sheetView>
  </sheetViews>
  <sheetFormatPr defaultColWidth="9" defaultRowHeight="14.4"/>
  <cols>
    <col min="1" max="1" width="27" style="9" customWidth="1"/>
    <col min="2" max="2" width="11.6640625" style="10" customWidth="1"/>
    <col min="3" max="3" width="16.44140625" style="10" customWidth="1"/>
    <col min="4" max="4" width="48" style="9" customWidth="1"/>
    <col min="5" max="5" width="15.109375" style="10" customWidth="1"/>
    <col min="6" max="6" width="30.21875" style="10" customWidth="1"/>
    <col min="7" max="7" width="11.6640625" style="10" customWidth="1"/>
    <col min="8" max="8" width="19.33203125" style="10" customWidth="1"/>
    <col min="9" max="9" width="18" style="10" customWidth="1"/>
    <col min="10" max="10" width="13.77734375" customWidth="1"/>
    <col min="11" max="11" width="10.77734375"/>
    <col min="12" max="12" width="11.44140625" customWidth="1"/>
    <col min="13" max="13" width="13.88671875" bestFit="1" customWidth="1"/>
  </cols>
  <sheetData>
    <row r="1" spans="1:13" ht="14.4" customHeight="1">
      <c r="C1" s="87" t="s">
        <v>138</v>
      </c>
      <c r="D1" s="87"/>
      <c r="E1" s="87"/>
      <c r="F1" s="87"/>
      <c r="G1" s="87"/>
      <c r="H1" s="87"/>
      <c r="I1" s="87"/>
    </row>
    <row r="2" spans="1:13" ht="17.399999999999999" customHeight="1">
      <c r="B2" s="11" t="s">
        <v>0</v>
      </c>
      <c r="C2" s="87"/>
      <c r="D2" s="87"/>
      <c r="E2" s="87"/>
      <c r="F2" s="87"/>
      <c r="G2" s="87"/>
      <c r="H2" s="87"/>
      <c r="I2" s="87"/>
    </row>
    <row r="3" spans="1:13" ht="17.399999999999999" customHeight="1">
      <c r="B3" s="11" t="s">
        <v>1</v>
      </c>
      <c r="C3" s="87"/>
      <c r="D3" s="87"/>
      <c r="E3" s="87"/>
      <c r="F3" s="87"/>
      <c r="G3" s="87"/>
      <c r="H3" s="87"/>
      <c r="I3" s="87"/>
    </row>
    <row r="4" spans="1:13" ht="17.399999999999999">
      <c r="B4" s="11" t="s">
        <v>2</v>
      </c>
      <c r="C4" s="105" t="s">
        <v>3</v>
      </c>
      <c r="D4" s="105"/>
      <c r="E4" s="105"/>
      <c r="F4" s="105"/>
      <c r="G4" s="105"/>
      <c r="H4" s="105"/>
      <c r="I4" s="105"/>
    </row>
    <row r="5" spans="1:13" ht="17.399999999999999">
      <c r="B5" s="11" t="s">
        <v>4</v>
      </c>
      <c r="C5" s="106" t="s">
        <v>5</v>
      </c>
      <c r="D5" s="106"/>
      <c r="E5" s="106"/>
      <c r="F5" s="106"/>
      <c r="G5" s="106"/>
      <c r="H5" s="106"/>
      <c r="I5" s="106"/>
    </row>
    <row r="6" spans="1:13">
      <c r="C6" s="107" t="s">
        <v>6</v>
      </c>
      <c r="D6" s="107"/>
      <c r="E6" s="107"/>
      <c r="F6" s="107"/>
      <c r="G6" s="107"/>
      <c r="H6" s="107"/>
      <c r="I6" s="107"/>
    </row>
    <row r="7" spans="1:13" ht="15.6">
      <c r="C7" s="12"/>
      <c r="D7" s="12"/>
      <c r="E7" s="12"/>
      <c r="F7" s="12"/>
      <c r="G7" s="12"/>
      <c r="H7" s="12"/>
      <c r="I7" s="12"/>
    </row>
    <row r="8" spans="1:13" ht="15.6">
      <c r="A8" s="108" t="s">
        <v>86</v>
      </c>
      <c r="B8" s="109"/>
      <c r="C8" s="109"/>
      <c r="D8" s="109"/>
      <c r="E8" s="109"/>
      <c r="F8" s="109"/>
      <c r="G8" s="109"/>
      <c r="H8" s="109"/>
      <c r="I8" s="110"/>
    </row>
    <row r="9" spans="1:13">
      <c r="A9" s="83" t="s">
        <v>7</v>
      </c>
      <c r="B9" s="84"/>
      <c r="C9" s="84"/>
      <c r="D9" s="84"/>
      <c r="E9" s="84"/>
      <c r="F9" s="84"/>
      <c r="G9" s="84"/>
      <c r="H9" s="84"/>
      <c r="I9" s="85"/>
      <c r="J9" s="17"/>
    </row>
    <row r="10" spans="1:13">
      <c r="A10" s="13" t="s">
        <v>8</v>
      </c>
      <c r="B10" s="14" t="s">
        <v>9</v>
      </c>
      <c r="C10" s="15" t="s">
        <v>10</v>
      </c>
      <c r="D10" s="16" t="s">
        <v>11</v>
      </c>
      <c r="E10" s="14" t="s">
        <v>12</v>
      </c>
      <c r="F10" s="17" t="s">
        <v>13</v>
      </c>
      <c r="G10" s="17" t="s">
        <v>14</v>
      </c>
      <c r="H10" s="17" t="s">
        <v>15</v>
      </c>
      <c r="I10" s="17" t="s">
        <v>16</v>
      </c>
      <c r="J10" s="17" t="s">
        <v>16</v>
      </c>
      <c r="K10" s="17" t="s">
        <v>27</v>
      </c>
    </row>
    <row r="11" spans="1:13">
      <c r="A11" s="13" t="s">
        <v>17</v>
      </c>
      <c r="B11" s="17" t="s">
        <v>18</v>
      </c>
      <c r="C11" s="15" t="s">
        <v>19</v>
      </c>
      <c r="D11" s="18"/>
      <c r="E11" s="13" t="s">
        <v>20</v>
      </c>
      <c r="F11" s="13"/>
      <c r="G11" s="13"/>
      <c r="H11" s="13" t="s">
        <v>21</v>
      </c>
      <c r="I11" s="13" t="s">
        <v>22</v>
      </c>
      <c r="J11" s="13" t="s">
        <v>23</v>
      </c>
      <c r="K11" s="13" t="s">
        <v>28</v>
      </c>
      <c r="L11" s="4"/>
      <c r="M11" s="4"/>
    </row>
    <row r="12" spans="1:13" s="61" customFormat="1">
      <c r="A12" s="67" t="s">
        <v>123</v>
      </c>
      <c r="B12" s="66" t="s">
        <v>124</v>
      </c>
      <c r="C12" s="64" t="s">
        <v>121</v>
      </c>
      <c r="D12" s="65" t="s">
        <v>119</v>
      </c>
      <c r="E12" s="62" t="s">
        <v>96</v>
      </c>
      <c r="F12" s="63">
        <f t="shared" ref="F12" si="0">H12-4</f>
        <v>45404</v>
      </c>
      <c r="G12" s="63">
        <f t="shared" ref="G12" si="1">H12-1</f>
        <v>45407</v>
      </c>
      <c r="H12" s="68">
        <v>45408</v>
      </c>
      <c r="I12" s="63" t="s">
        <v>109</v>
      </c>
      <c r="J12" s="63">
        <v>45414</v>
      </c>
      <c r="K12" s="63">
        <v>45416</v>
      </c>
    </row>
    <row r="13" spans="1:13" s="61" customFormat="1">
      <c r="A13" s="67" t="s">
        <v>122</v>
      </c>
      <c r="B13" s="66" t="s">
        <v>158</v>
      </c>
      <c r="C13" s="64" t="s">
        <v>157</v>
      </c>
      <c r="D13" s="65" t="s">
        <v>98</v>
      </c>
      <c r="E13" s="62" t="s">
        <v>97</v>
      </c>
      <c r="F13" s="63">
        <v>45378</v>
      </c>
      <c r="G13" s="63">
        <v>45414</v>
      </c>
      <c r="H13" s="68">
        <v>45415</v>
      </c>
      <c r="I13" s="63" t="s">
        <v>120</v>
      </c>
      <c r="J13" s="63">
        <v>45421</v>
      </c>
      <c r="K13" s="78" t="s">
        <v>213</v>
      </c>
    </row>
    <row r="14" spans="1:13" s="61" customFormat="1">
      <c r="A14" s="67" t="s">
        <v>123</v>
      </c>
      <c r="B14" s="66" t="s">
        <v>160</v>
      </c>
      <c r="C14" s="64" t="s">
        <v>159</v>
      </c>
      <c r="D14" s="65" t="s">
        <v>119</v>
      </c>
      <c r="E14" s="62" t="s">
        <v>96</v>
      </c>
      <c r="F14" s="63">
        <f t="shared" ref="F14" si="2">H14-4</f>
        <v>45418</v>
      </c>
      <c r="G14" s="63">
        <f t="shared" ref="G14" si="3">H14-1</f>
        <v>45421</v>
      </c>
      <c r="H14" s="68">
        <v>45422</v>
      </c>
      <c r="I14" s="63" t="s">
        <v>109</v>
      </c>
      <c r="J14" s="63">
        <v>45428</v>
      </c>
      <c r="K14" s="63">
        <v>45430</v>
      </c>
    </row>
    <row r="15" spans="1:13" s="61" customFormat="1">
      <c r="A15" s="67" t="s">
        <v>122</v>
      </c>
      <c r="B15" s="66" t="s">
        <v>162</v>
      </c>
      <c r="C15" s="64" t="s">
        <v>161</v>
      </c>
      <c r="D15" s="65" t="s">
        <v>98</v>
      </c>
      <c r="E15" s="62" t="s">
        <v>96</v>
      </c>
      <c r="F15" s="63">
        <v>45378</v>
      </c>
      <c r="G15" s="63">
        <v>45428</v>
      </c>
      <c r="H15" s="68">
        <v>45429</v>
      </c>
      <c r="I15" s="63" t="s">
        <v>120</v>
      </c>
      <c r="J15" s="63">
        <v>45435</v>
      </c>
      <c r="K15" s="63">
        <v>45437</v>
      </c>
    </row>
    <row r="16" spans="1:13" s="61" customFormat="1">
      <c r="A16" s="67" t="s">
        <v>123</v>
      </c>
      <c r="B16" s="66" t="s">
        <v>164</v>
      </c>
      <c r="C16" s="64" t="s">
        <v>163</v>
      </c>
      <c r="D16" s="65" t="s">
        <v>119</v>
      </c>
      <c r="E16" s="62" t="s">
        <v>96</v>
      </c>
      <c r="F16" s="63">
        <f t="shared" ref="F16" si="4">H16-4</f>
        <v>45432</v>
      </c>
      <c r="G16" s="63">
        <f t="shared" ref="G16" si="5">H16-1</f>
        <v>45435</v>
      </c>
      <c r="H16" s="68">
        <v>45436</v>
      </c>
      <c r="I16" s="63" t="s">
        <v>109</v>
      </c>
      <c r="J16" s="63">
        <v>45442</v>
      </c>
      <c r="K16" s="63">
        <v>45444</v>
      </c>
    </row>
    <row r="17" spans="1:14" s="61" customFormat="1">
      <c r="A17" s="67" t="s">
        <v>122</v>
      </c>
      <c r="B17" s="66" t="s">
        <v>166</v>
      </c>
      <c r="C17" s="64" t="s">
        <v>165</v>
      </c>
      <c r="D17" s="65" t="s">
        <v>98</v>
      </c>
      <c r="E17" s="62" t="s">
        <v>96</v>
      </c>
      <c r="F17" s="63">
        <v>45378</v>
      </c>
      <c r="G17" s="63">
        <v>45441</v>
      </c>
      <c r="H17" s="68">
        <v>45443</v>
      </c>
      <c r="I17" s="63" t="s">
        <v>120</v>
      </c>
      <c r="J17" s="63">
        <v>45449</v>
      </c>
      <c r="K17" s="63">
        <v>45451</v>
      </c>
    </row>
    <row r="18" spans="1:14" s="5" customFormat="1" ht="15.6">
      <c r="A18" s="99" t="s">
        <v>92</v>
      </c>
      <c r="B18" s="100"/>
      <c r="C18" s="100"/>
      <c r="D18" s="100"/>
      <c r="E18" s="100"/>
      <c r="F18" s="100"/>
      <c r="G18" s="100"/>
      <c r="H18" s="100"/>
      <c r="I18" s="101"/>
    </row>
    <row r="19" spans="1:14" s="4" customFormat="1">
      <c r="A19" s="102" t="s">
        <v>25</v>
      </c>
      <c r="B19" s="103"/>
      <c r="C19" s="103"/>
      <c r="D19" s="103"/>
      <c r="E19" s="103"/>
      <c r="F19" s="103"/>
      <c r="G19" s="103"/>
      <c r="H19" s="103"/>
      <c r="I19" s="104"/>
    </row>
    <row r="20" spans="1:14" s="4" customFormat="1">
      <c r="A20" s="13" t="s">
        <v>8</v>
      </c>
      <c r="B20" s="17" t="s">
        <v>9</v>
      </c>
      <c r="C20" s="15" t="s">
        <v>26</v>
      </c>
      <c r="D20" s="16" t="s">
        <v>11</v>
      </c>
      <c r="E20" s="14" t="s">
        <v>12</v>
      </c>
      <c r="F20" s="17" t="s">
        <v>13</v>
      </c>
      <c r="G20" s="17" t="s">
        <v>14</v>
      </c>
      <c r="H20" s="17" t="s">
        <v>15</v>
      </c>
      <c r="I20" s="17" t="s">
        <v>16</v>
      </c>
      <c r="J20" s="17" t="s">
        <v>27</v>
      </c>
      <c r="K20" s="17" t="s">
        <v>27</v>
      </c>
    </row>
    <row r="21" spans="1:14" s="4" customFormat="1">
      <c r="A21" s="13" t="s">
        <v>17</v>
      </c>
      <c r="B21" s="17" t="s">
        <v>18</v>
      </c>
      <c r="C21" s="15" t="s">
        <v>19</v>
      </c>
      <c r="D21" s="19"/>
      <c r="E21" s="13" t="s">
        <v>20</v>
      </c>
      <c r="F21" s="13"/>
      <c r="G21" s="13"/>
      <c r="H21" s="13" t="s">
        <v>21</v>
      </c>
      <c r="I21" s="13" t="s">
        <v>22</v>
      </c>
      <c r="J21" s="13" t="s">
        <v>23</v>
      </c>
      <c r="K21" s="13" t="s">
        <v>28</v>
      </c>
    </row>
    <row r="22" spans="1:14" s="61" customFormat="1" ht="16.2" customHeight="1">
      <c r="A22" s="67" t="s">
        <v>139</v>
      </c>
      <c r="B22" s="66" t="s">
        <v>136</v>
      </c>
      <c r="C22" s="64" t="s">
        <v>137</v>
      </c>
      <c r="D22" s="80" t="s">
        <v>140</v>
      </c>
      <c r="E22" s="62" t="s">
        <v>95</v>
      </c>
      <c r="F22" s="63">
        <f t="shared" ref="F22:F23" si="6">H22-4</f>
        <v>45406</v>
      </c>
      <c r="G22" s="63">
        <f t="shared" ref="G22:G23" si="7">H22-1</f>
        <v>45409</v>
      </c>
      <c r="H22" s="68">
        <v>45410</v>
      </c>
      <c r="I22" s="63">
        <f>H22+3</f>
        <v>45413</v>
      </c>
      <c r="J22" s="78">
        <f>I22+4</f>
        <v>45417</v>
      </c>
      <c r="K22" s="78">
        <f>J22-1</f>
        <v>45416</v>
      </c>
      <c r="L22" s="112" t="s">
        <v>219</v>
      </c>
      <c r="M22" s="112"/>
      <c r="N22" s="112"/>
    </row>
    <row r="23" spans="1:14" s="61" customFormat="1">
      <c r="A23" s="66" t="s">
        <v>99</v>
      </c>
      <c r="B23" s="66" t="s">
        <v>167</v>
      </c>
      <c r="C23" s="64" t="s">
        <v>168</v>
      </c>
      <c r="D23" s="65" t="s">
        <v>100</v>
      </c>
      <c r="E23" s="62" t="s">
        <v>29</v>
      </c>
      <c r="F23" s="63">
        <f t="shared" si="6"/>
        <v>45420</v>
      </c>
      <c r="G23" s="63">
        <f t="shared" si="7"/>
        <v>45423</v>
      </c>
      <c r="H23" s="68">
        <v>45424</v>
      </c>
      <c r="I23" s="63">
        <f t="shared" ref="I23:I26" si="8">H23+3</f>
        <v>45427</v>
      </c>
      <c r="J23" s="63">
        <v>45430</v>
      </c>
      <c r="K23" s="63">
        <f t="shared" ref="K22:K23" si="9">J23+1</f>
        <v>45431</v>
      </c>
    </row>
    <row r="24" spans="1:14" s="61" customFormat="1" ht="16.2" customHeight="1">
      <c r="A24" s="67" t="s">
        <v>135</v>
      </c>
      <c r="B24" s="66" t="s">
        <v>170</v>
      </c>
      <c r="C24" s="64" t="s">
        <v>169</v>
      </c>
      <c r="D24" s="65" t="s">
        <v>140</v>
      </c>
      <c r="E24" s="62" t="s">
        <v>95</v>
      </c>
      <c r="F24" s="63">
        <f t="shared" ref="F24:F25" si="10">H24-4</f>
        <v>45427</v>
      </c>
      <c r="G24" s="63">
        <f t="shared" ref="G24:G25" si="11">H24-1</f>
        <v>45430</v>
      </c>
      <c r="H24" s="68">
        <v>45431</v>
      </c>
      <c r="I24" s="63">
        <f t="shared" si="8"/>
        <v>45434</v>
      </c>
      <c r="J24" s="63">
        <f t="shared" ref="J24" si="12">I24+3</f>
        <v>45437</v>
      </c>
      <c r="K24" s="63">
        <f t="shared" ref="K24:K25" si="13">J24+1</f>
        <v>45438</v>
      </c>
    </row>
    <row r="25" spans="1:14" s="61" customFormat="1">
      <c r="A25" s="66" t="s">
        <v>99</v>
      </c>
      <c r="B25" s="66" t="s">
        <v>172</v>
      </c>
      <c r="C25" s="64" t="s">
        <v>171</v>
      </c>
      <c r="D25" s="65" t="s">
        <v>100</v>
      </c>
      <c r="E25" s="62" t="s">
        <v>29</v>
      </c>
      <c r="F25" s="63">
        <f t="shared" si="10"/>
        <v>45434</v>
      </c>
      <c r="G25" s="63">
        <f t="shared" si="11"/>
        <v>45437</v>
      </c>
      <c r="H25" s="68">
        <v>45438</v>
      </c>
      <c r="I25" s="63">
        <f t="shared" si="8"/>
        <v>45441</v>
      </c>
      <c r="J25" s="63">
        <v>45444</v>
      </c>
      <c r="K25" s="63">
        <f t="shared" si="13"/>
        <v>45445</v>
      </c>
    </row>
    <row r="26" spans="1:14" s="61" customFormat="1" ht="16.2" customHeight="1">
      <c r="A26" s="67" t="s">
        <v>135</v>
      </c>
      <c r="B26" s="66" t="s">
        <v>174</v>
      </c>
      <c r="C26" s="64" t="s">
        <v>173</v>
      </c>
      <c r="D26" s="65" t="s">
        <v>140</v>
      </c>
      <c r="E26" s="62" t="s">
        <v>95</v>
      </c>
      <c r="F26" s="63">
        <f t="shared" ref="F26" si="14">H26-4</f>
        <v>45441</v>
      </c>
      <c r="G26" s="63">
        <f t="shared" ref="G26" si="15">H26-1</f>
        <v>45444</v>
      </c>
      <c r="H26" s="68">
        <v>45445</v>
      </c>
      <c r="I26" s="63">
        <f t="shared" si="8"/>
        <v>45448</v>
      </c>
      <c r="J26" s="63">
        <f t="shared" ref="J26" si="16">I26+3</f>
        <v>45451</v>
      </c>
      <c r="K26" s="63">
        <f t="shared" ref="K26" si="17">J26+1</f>
        <v>45452</v>
      </c>
    </row>
    <row r="27" spans="1:14" ht="32.4">
      <c r="A27" s="93" t="s">
        <v>78</v>
      </c>
      <c r="B27" s="94"/>
      <c r="C27" s="94"/>
      <c r="D27" s="94"/>
      <c r="E27" s="94"/>
      <c r="F27" s="94"/>
      <c r="G27" s="94"/>
      <c r="H27" s="94"/>
      <c r="I27" s="95"/>
    </row>
    <row r="28" spans="1:14">
      <c r="A28" s="96" t="s">
        <v>118</v>
      </c>
      <c r="B28" s="97"/>
      <c r="C28" s="97"/>
      <c r="D28" s="97"/>
      <c r="E28" s="97"/>
      <c r="F28" s="97"/>
      <c r="G28" s="97"/>
      <c r="H28" s="97"/>
      <c r="I28" s="98"/>
    </row>
    <row r="29" spans="1:14">
      <c r="A29" s="13" t="s">
        <v>8</v>
      </c>
      <c r="B29" s="14" t="s">
        <v>9</v>
      </c>
      <c r="C29" s="21" t="s">
        <v>26</v>
      </c>
      <c r="D29" s="16" t="s">
        <v>11</v>
      </c>
      <c r="E29" s="14" t="s">
        <v>12</v>
      </c>
      <c r="F29" s="17" t="s">
        <v>13</v>
      </c>
      <c r="G29" s="17" t="s">
        <v>14</v>
      </c>
      <c r="H29" s="17" t="s">
        <v>15</v>
      </c>
      <c r="I29" s="17" t="s">
        <v>110</v>
      </c>
      <c r="J29" s="17" t="s">
        <v>16</v>
      </c>
      <c r="L29" s="5"/>
      <c r="M29" s="5"/>
    </row>
    <row r="30" spans="1:14">
      <c r="A30" s="13" t="s">
        <v>17</v>
      </c>
      <c r="B30" s="17" t="s">
        <v>18</v>
      </c>
      <c r="C30" s="21" t="s">
        <v>19</v>
      </c>
      <c r="D30" s="18"/>
      <c r="E30" s="13" t="s">
        <v>20</v>
      </c>
      <c r="F30" s="13"/>
      <c r="G30" s="13"/>
      <c r="H30" s="13" t="s">
        <v>21</v>
      </c>
      <c r="I30" s="13" t="s">
        <v>215</v>
      </c>
      <c r="J30" s="13" t="s">
        <v>30</v>
      </c>
      <c r="L30" s="4"/>
      <c r="M30" s="4"/>
    </row>
    <row r="31" spans="1:14" s="61" customFormat="1" ht="15.6" customHeight="1">
      <c r="A31" s="1" t="s">
        <v>214</v>
      </c>
      <c r="B31" s="1" t="s">
        <v>133</v>
      </c>
      <c r="C31" s="23" t="s">
        <v>132</v>
      </c>
      <c r="D31" s="24"/>
      <c r="E31" s="22" t="s">
        <v>31</v>
      </c>
      <c r="F31" s="63">
        <f t="shared" ref="F31:F35" si="18">H31-4</f>
        <v>45404</v>
      </c>
      <c r="G31" s="63">
        <f t="shared" ref="G31" si="19">H31-2</f>
        <v>45406</v>
      </c>
      <c r="H31" s="63">
        <v>45408</v>
      </c>
      <c r="I31" s="78">
        <f>H31+8</f>
        <v>45416</v>
      </c>
      <c r="J31" s="78">
        <f>I31-1</f>
        <v>45415</v>
      </c>
      <c r="K31" s="112" t="s">
        <v>220</v>
      </c>
      <c r="L31" s="112"/>
      <c r="M31" s="112"/>
    </row>
    <row r="32" spans="1:14" s="61" customFormat="1">
      <c r="A32" s="1" t="s">
        <v>101</v>
      </c>
      <c r="B32" s="1" t="s">
        <v>176</v>
      </c>
      <c r="C32" s="2" t="s">
        <v>175</v>
      </c>
      <c r="D32" s="3" t="s">
        <v>102</v>
      </c>
      <c r="E32" s="22" t="s">
        <v>31</v>
      </c>
      <c r="F32" s="63">
        <f t="shared" si="18"/>
        <v>45419</v>
      </c>
      <c r="G32" s="63">
        <f>H32-2</f>
        <v>45421</v>
      </c>
      <c r="H32" s="63">
        <v>45423</v>
      </c>
      <c r="I32" s="63">
        <f>H32+6</f>
        <v>45429</v>
      </c>
      <c r="J32" s="63">
        <f t="shared" ref="J32" si="20">I32+1</f>
        <v>45430</v>
      </c>
      <c r="L32" s="7"/>
      <c r="M32" s="7"/>
    </row>
    <row r="33" spans="1:14" s="61" customFormat="1" ht="15.6" customHeight="1">
      <c r="A33" s="1" t="s">
        <v>134</v>
      </c>
      <c r="B33" s="1" t="s">
        <v>178</v>
      </c>
      <c r="C33" s="23" t="s">
        <v>177</v>
      </c>
      <c r="D33" s="24"/>
      <c r="E33" s="22" t="s">
        <v>31</v>
      </c>
      <c r="F33" s="63">
        <f t="shared" si="18"/>
        <v>45426</v>
      </c>
      <c r="G33" s="63">
        <f t="shared" ref="G33" si="21">H33-2</f>
        <v>45428</v>
      </c>
      <c r="H33" s="63">
        <v>45430</v>
      </c>
      <c r="I33" s="63">
        <f>H33+6</f>
        <v>45436</v>
      </c>
      <c r="J33" s="63">
        <f t="shared" ref="J33" si="22">I33+1</f>
        <v>45437</v>
      </c>
    </row>
    <row r="34" spans="1:14" s="5" customFormat="1">
      <c r="A34" s="1" t="s">
        <v>101</v>
      </c>
      <c r="B34" s="1" t="s">
        <v>180</v>
      </c>
      <c r="C34" s="2" t="s">
        <v>179</v>
      </c>
      <c r="D34" s="3" t="s">
        <v>102</v>
      </c>
      <c r="E34" s="22" t="s">
        <v>31</v>
      </c>
      <c r="F34" s="20">
        <f t="shared" si="18"/>
        <v>45433</v>
      </c>
      <c r="G34" s="20">
        <f>H34-2</f>
        <v>45435</v>
      </c>
      <c r="H34" s="63">
        <v>45437</v>
      </c>
      <c r="I34" s="20">
        <f>H34+6</f>
        <v>45443</v>
      </c>
      <c r="J34" s="20">
        <f t="shared" ref="J34:J35" si="23">I34+1</f>
        <v>45444</v>
      </c>
      <c r="L34" s="7"/>
      <c r="M34" s="7"/>
    </row>
    <row r="35" spans="1:14" s="61" customFormat="1" ht="15.6" customHeight="1">
      <c r="A35" s="1" t="s">
        <v>134</v>
      </c>
      <c r="B35" s="1" t="s">
        <v>182</v>
      </c>
      <c r="C35" s="23" t="s">
        <v>181</v>
      </c>
      <c r="D35" s="24"/>
      <c r="E35" s="22" t="s">
        <v>31</v>
      </c>
      <c r="F35" s="63">
        <f t="shared" si="18"/>
        <v>45440</v>
      </c>
      <c r="G35" s="63">
        <f t="shared" ref="G35" si="24">H35-2</f>
        <v>45442</v>
      </c>
      <c r="H35" s="63">
        <v>45444</v>
      </c>
      <c r="I35" s="63">
        <f>H35+6</f>
        <v>45450</v>
      </c>
      <c r="J35" s="63">
        <f t="shared" si="23"/>
        <v>45451</v>
      </c>
    </row>
    <row r="36" spans="1:14" s="7" customFormat="1" ht="25.2">
      <c r="A36" s="111" t="s">
        <v>111</v>
      </c>
      <c r="B36" s="89"/>
      <c r="C36" s="89"/>
      <c r="D36" s="89"/>
      <c r="E36" s="89"/>
      <c r="F36" s="89"/>
      <c r="G36" s="89"/>
      <c r="H36" s="89"/>
      <c r="I36" s="90"/>
      <c r="M36" s="6"/>
      <c r="N36" s="6"/>
    </row>
    <row r="37" spans="1:14" s="6" customFormat="1">
      <c r="A37" s="96" t="s">
        <v>32</v>
      </c>
      <c r="B37" s="97"/>
      <c r="C37" s="97"/>
      <c r="D37" s="97"/>
      <c r="E37" s="97"/>
      <c r="F37" s="97"/>
      <c r="G37" s="97"/>
      <c r="H37" s="97"/>
      <c r="I37" s="98"/>
    </row>
    <row r="38" spans="1:14" s="6" customFormat="1">
      <c r="A38" s="13" t="s">
        <v>8</v>
      </c>
      <c r="B38" s="14" t="s">
        <v>9</v>
      </c>
      <c r="C38" s="21" t="s">
        <v>26</v>
      </c>
      <c r="D38" s="16" t="s">
        <v>11</v>
      </c>
      <c r="E38" s="14" t="s">
        <v>12</v>
      </c>
      <c r="F38" s="17" t="s">
        <v>13</v>
      </c>
      <c r="G38" s="17" t="s">
        <v>14</v>
      </c>
      <c r="H38" s="17" t="s">
        <v>15</v>
      </c>
      <c r="I38" s="17" t="s">
        <v>16</v>
      </c>
      <c r="J38" s="17" t="s">
        <v>16</v>
      </c>
      <c r="K38" s="17" t="s">
        <v>16</v>
      </c>
      <c r="M38" s="61"/>
      <c r="N38" s="61"/>
    </row>
    <row r="39" spans="1:14" s="6" customFormat="1">
      <c r="A39" s="13" t="s">
        <v>17</v>
      </c>
      <c r="B39" s="17" t="s">
        <v>18</v>
      </c>
      <c r="C39" s="21" t="s">
        <v>19</v>
      </c>
      <c r="D39" s="18"/>
      <c r="E39" s="13" t="s">
        <v>20</v>
      </c>
      <c r="F39" s="13"/>
      <c r="G39" s="13"/>
      <c r="H39" s="13" t="s">
        <v>21</v>
      </c>
      <c r="I39" s="13" t="s">
        <v>33</v>
      </c>
      <c r="J39" s="13" t="s">
        <v>34</v>
      </c>
      <c r="K39" s="13" t="s">
        <v>91</v>
      </c>
      <c r="M39" s="61"/>
      <c r="N39" s="61"/>
    </row>
    <row r="40" spans="1:14" s="61" customFormat="1">
      <c r="A40" s="70" t="s">
        <v>112</v>
      </c>
      <c r="B40" s="71" t="s">
        <v>113</v>
      </c>
      <c r="C40" s="25" t="s">
        <v>183</v>
      </c>
      <c r="D40" s="26" t="s">
        <v>104</v>
      </c>
      <c r="E40" s="62" t="s">
        <v>36</v>
      </c>
      <c r="F40" s="63">
        <f t="shared" ref="F40:F42" si="25">H40-4</f>
        <v>45410</v>
      </c>
      <c r="G40" s="63">
        <f t="shared" ref="G40:G42" si="26">H40-1</f>
        <v>45413</v>
      </c>
      <c r="H40" s="27">
        <v>45414</v>
      </c>
      <c r="I40" s="63">
        <f>H40+7</f>
        <v>45421</v>
      </c>
      <c r="J40" s="63">
        <f t="shared" ref="J40:J44" si="27">I40+3</f>
        <v>45424</v>
      </c>
      <c r="K40" s="63" t="s">
        <v>120</v>
      </c>
      <c r="M40" s="7"/>
      <c r="N40" s="7"/>
    </row>
    <row r="41" spans="1:14" s="61" customFormat="1">
      <c r="A41" s="70" t="s">
        <v>125</v>
      </c>
      <c r="B41" s="71" t="s">
        <v>185</v>
      </c>
      <c r="C41" s="72" t="s">
        <v>184</v>
      </c>
      <c r="D41" s="26" t="s">
        <v>105</v>
      </c>
      <c r="E41" s="62" t="s">
        <v>36</v>
      </c>
      <c r="F41" s="63">
        <f t="shared" si="25"/>
        <v>45417</v>
      </c>
      <c r="G41" s="63">
        <f t="shared" si="26"/>
        <v>45420</v>
      </c>
      <c r="H41" s="27">
        <v>45421</v>
      </c>
      <c r="I41" s="63">
        <f>H41+7</f>
        <v>45428</v>
      </c>
      <c r="J41" s="63" t="s">
        <v>212</v>
      </c>
      <c r="K41" s="63">
        <f>I41+4</f>
        <v>45432</v>
      </c>
      <c r="M41" s="7"/>
      <c r="N41" s="7"/>
    </row>
    <row r="42" spans="1:14" s="61" customFormat="1">
      <c r="A42" s="81" t="s">
        <v>216</v>
      </c>
      <c r="B42" s="71" t="s">
        <v>186</v>
      </c>
      <c r="C42" s="72" t="s">
        <v>217</v>
      </c>
      <c r="D42" s="26" t="s">
        <v>103</v>
      </c>
      <c r="E42" s="62" t="s">
        <v>36</v>
      </c>
      <c r="F42" s="63">
        <f t="shared" si="25"/>
        <v>45424</v>
      </c>
      <c r="G42" s="63">
        <f t="shared" si="26"/>
        <v>45427</v>
      </c>
      <c r="H42" s="27">
        <v>45428</v>
      </c>
      <c r="I42" s="63">
        <f>H42+7</f>
        <v>45435</v>
      </c>
      <c r="J42" s="63">
        <f>I42+3</f>
        <v>45438</v>
      </c>
      <c r="K42" s="63">
        <f t="shared" ref="K42" si="28">J42+1</f>
        <v>45439</v>
      </c>
    </row>
    <row r="43" spans="1:14" s="61" customFormat="1">
      <c r="A43" s="70" t="s">
        <v>112</v>
      </c>
      <c r="B43" s="71" t="s">
        <v>188</v>
      </c>
      <c r="C43" s="25" t="s">
        <v>187</v>
      </c>
      <c r="D43" s="26" t="s">
        <v>104</v>
      </c>
      <c r="E43" s="62" t="s">
        <v>36</v>
      </c>
      <c r="F43" s="63">
        <f t="shared" ref="F43:F44" si="29">H43-4</f>
        <v>45431</v>
      </c>
      <c r="G43" s="63">
        <f t="shared" ref="G43:G44" si="30">H43-1</f>
        <v>45434</v>
      </c>
      <c r="H43" s="27">
        <v>45435</v>
      </c>
      <c r="I43" s="63">
        <f>H43+7</f>
        <v>45442</v>
      </c>
      <c r="J43" s="63">
        <f t="shared" si="27"/>
        <v>45445</v>
      </c>
      <c r="K43" s="63">
        <f>J43+1</f>
        <v>45446</v>
      </c>
      <c r="M43" s="7"/>
      <c r="N43" s="7"/>
    </row>
    <row r="44" spans="1:14" s="61" customFormat="1">
      <c r="A44" s="70" t="s">
        <v>125</v>
      </c>
      <c r="B44" s="71" t="s">
        <v>190</v>
      </c>
      <c r="C44" s="72" t="s">
        <v>189</v>
      </c>
      <c r="D44" s="26" t="s">
        <v>105</v>
      </c>
      <c r="E44" s="62" t="s">
        <v>36</v>
      </c>
      <c r="F44" s="63">
        <f t="shared" si="29"/>
        <v>45438</v>
      </c>
      <c r="G44" s="63">
        <f t="shared" si="30"/>
        <v>45441</v>
      </c>
      <c r="H44" s="27">
        <v>45442</v>
      </c>
      <c r="I44" s="63">
        <f>H44+7</f>
        <v>45449</v>
      </c>
      <c r="J44" s="63">
        <f t="shared" si="27"/>
        <v>45452</v>
      </c>
      <c r="K44" s="63">
        <f t="shared" ref="K44" si="31">J44+1</f>
        <v>45453</v>
      </c>
      <c r="M44" s="7"/>
      <c r="N44" s="7"/>
    </row>
    <row r="45" spans="1:14" s="7" customFormat="1" ht="15.6">
      <c r="A45" s="88" t="s">
        <v>85</v>
      </c>
      <c r="B45" s="89"/>
      <c r="C45" s="89"/>
      <c r="D45" s="89"/>
      <c r="E45" s="89"/>
      <c r="F45" s="89"/>
      <c r="G45" s="89"/>
      <c r="H45" s="89"/>
      <c r="I45" s="90"/>
    </row>
    <row r="46" spans="1:14" s="7" customFormat="1">
      <c r="A46" s="91" t="s">
        <v>218</v>
      </c>
      <c r="B46" s="82"/>
      <c r="C46" s="82"/>
      <c r="D46" s="82"/>
      <c r="E46" s="82"/>
      <c r="F46" s="82"/>
      <c r="G46" s="82"/>
      <c r="H46" s="82"/>
      <c r="I46" s="92"/>
    </row>
    <row r="47" spans="1:14" s="7" customFormat="1">
      <c r="A47" s="28" t="s">
        <v>8</v>
      </c>
      <c r="B47" s="29" t="s">
        <v>9</v>
      </c>
      <c r="C47" s="30" t="s">
        <v>26</v>
      </c>
      <c r="D47" s="31" t="s">
        <v>11</v>
      </c>
      <c r="E47" s="32" t="s">
        <v>12</v>
      </c>
      <c r="F47" s="29" t="s">
        <v>13</v>
      </c>
      <c r="G47" s="29" t="s">
        <v>14</v>
      </c>
      <c r="H47" s="29" t="s">
        <v>15</v>
      </c>
      <c r="I47" s="29" t="s">
        <v>16</v>
      </c>
      <c r="J47" s="29" t="s">
        <v>16</v>
      </c>
      <c r="M47" s="8"/>
      <c r="N47" s="8"/>
    </row>
    <row r="48" spans="1:14" s="7" customFormat="1">
      <c r="A48" s="28" t="s">
        <v>17</v>
      </c>
      <c r="B48" s="29" t="s">
        <v>18</v>
      </c>
      <c r="C48" s="30" t="s">
        <v>19</v>
      </c>
      <c r="D48" s="28"/>
      <c r="E48" s="28" t="s">
        <v>20</v>
      </c>
      <c r="F48" s="28"/>
      <c r="G48" s="28"/>
      <c r="H48" s="28" t="s">
        <v>21</v>
      </c>
      <c r="I48" s="28" t="s">
        <v>37</v>
      </c>
      <c r="J48" s="28" t="s">
        <v>38</v>
      </c>
      <c r="M48" s="8"/>
      <c r="N48" s="8"/>
    </row>
    <row r="49" spans="1:14" s="8" customFormat="1">
      <c r="A49" s="33" t="s">
        <v>151</v>
      </c>
      <c r="B49" s="34" t="s">
        <v>115</v>
      </c>
      <c r="C49" s="53" t="s">
        <v>114</v>
      </c>
      <c r="D49" s="73" t="s">
        <v>152</v>
      </c>
      <c r="E49" s="35" t="s">
        <v>39</v>
      </c>
      <c r="F49" s="36">
        <f t="shared" ref="F49" si="32">H49-4</f>
        <v>45405</v>
      </c>
      <c r="G49" s="36">
        <f t="shared" ref="G49" si="33">H49-1</f>
        <v>45408</v>
      </c>
      <c r="H49" s="36">
        <v>45409</v>
      </c>
      <c r="I49" s="36">
        <f>H49+15</f>
        <v>45424</v>
      </c>
      <c r="J49" s="36">
        <f t="shared" ref="J49:J54" si="34">I49+2</f>
        <v>45426</v>
      </c>
    </row>
    <row r="50" spans="1:14" s="8" customFormat="1">
      <c r="A50" s="33" t="s">
        <v>155</v>
      </c>
      <c r="B50" s="34" t="s">
        <v>192</v>
      </c>
      <c r="C50" s="69" t="s">
        <v>191</v>
      </c>
      <c r="D50" s="48"/>
      <c r="E50" s="35" t="s">
        <v>39</v>
      </c>
      <c r="F50" s="36">
        <f t="shared" ref="F50:F52" si="35">H50-4</f>
        <v>45412</v>
      </c>
      <c r="G50" s="36">
        <f t="shared" ref="G50:G52" si="36">H50-1</f>
        <v>45415</v>
      </c>
      <c r="H50" s="36">
        <v>45416</v>
      </c>
      <c r="I50" s="36">
        <f>H50+15</f>
        <v>45431</v>
      </c>
      <c r="J50" s="36">
        <f t="shared" si="34"/>
        <v>45433</v>
      </c>
    </row>
    <row r="51" spans="1:14" s="8" customFormat="1">
      <c r="A51" s="33" t="s">
        <v>131</v>
      </c>
      <c r="B51" s="34" t="s">
        <v>194</v>
      </c>
      <c r="C51" s="53" t="s">
        <v>193</v>
      </c>
      <c r="D51" s="73" t="s">
        <v>154</v>
      </c>
      <c r="E51" s="35" t="s">
        <v>39</v>
      </c>
      <c r="F51" s="36">
        <f t="shared" si="35"/>
        <v>45419</v>
      </c>
      <c r="G51" s="36">
        <f t="shared" si="36"/>
        <v>45422</v>
      </c>
      <c r="H51" s="36">
        <v>45423</v>
      </c>
      <c r="I51" s="36">
        <f t="shared" ref="I51:I54" si="37">H51+15</f>
        <v>45438</v>
      </c>
      <c r="J51" s="36">
        <f t="shared" si="34"/>
        <v>45440</v>
      </c>
    </row>
    <row r="52" spans="1:14" s="8" customFormat="1">
      <c r="A52" s="33" t="s">
        <v>90</v>
      </c>
      <c r="B52" s="34" t="s">
        <v>195</v>
      </c>
      <c r="C52" s="53" t="s">
        <v>148</v>
      </c>
      <c r="D52" s="73" t="s">
        <v>106</v>
      </c>
      <c r="E52" s="35" t="s">
        <v>39</v>
      </c>
      <c r="F52" s="36">
        <f t="shared" si="35"/>
        <v>45426</v>
      </c>
      <c r="G52" s="36">
        <f t="shared" si="36"/>
        <v>45429</v>
      </c>
      <c r="H52" s="36">
        <v>45430</v>
      </c>
      <c r="I52" s="36">
        <f t="shared" si="37"/>
        <v>45445</v>
      </c>
      <c r="J52" s="36">
        <f t="shared" si="34"/>
        <v>45447</v>
      </c>
      <c r="M52" s="7"/>
      <c r="N52" s="7"/>
    </row>
    <row r="53" spans="1:14" s="8" customFormat="1">
      <c r="A53" s="33" t="s">
        <v>128</v>
      </c>
      <c r="B53" s="34" t="s">
        <v>197</v>
      </c>
      <c r="C53" s="53" t="s">
        <v>196</v>
      </c>
      <c r="D53" s="73" t="s">
        <v>153</v>
      </c>
      <c r="E53" s="35" t="s">
        <v>39</v>
      </c>
      <c r="F53" s="36">
        <f t="shared" ref="F53:F54" si="38">H53-4</f>
        <v>45433</v>
      </c>
      <c r="G53" s="36">
        <f t="shared" ref="G53:G54" si="39">H53-1</f>
        <v>45436</v>
      </c>
      <c r="H53" s="36">
        <v>45437</v>
      </c>
      <c r="I53" s="36">
        <f t="shared" si="37"/>
        <v>45452</v>
      </c>
      <c r="J53" s="36">
        <f t="shared" si="34"/>
        <v>45454</v>
      </c>
    </row>
    <row r="54" spans="1:14" s="8" customFormat="1">
      <c r="A54" s="33" t="s">
        <v>126</v>
      </c>
      <c r="B54" s="34" t="s">
        <v>149</v>
      </c>
      <c r="C54" s="69" t="s">
        <v>150</v>
      </c>
      <c r="D54" s="48"/>
      <c r="E54" s="35" t="s">
        <v>39</v>
      </c>
      <c r="F54" s="36">
        <f t="shared" si="38"/>
        <v>45440</v>
      </c>
      <c r="G54" s="36">
        <f t="shared" si="39"/>
        <v>45443</v>
      </c>
      <c r="H54" s="36">
        <v>45444</v>
      </c>
      <c r="I54" s="36">
        <f t="shared" si="37"/>
        <v>45459</v>
      </c>
      <c r="J54" s="36">
        <f t="shared" si="34"/>
        <v>45461</v>
      </c>
    </row>
    <row r="55" spans="1:14" s="7" customFormat="1" ht="15.6">
      <c r="A55" s="60" t="s">
        <v>84</v>
      </c>
      <c r="B55" s="51"/>
      <c r="C55" s="51"/>
      <c r="D55" s="51"/>
      <c r="E55" s="51"/>
      <c r="F55" s="51"/>
      <c r="G55" s="51"/>
      <c r="H55" s="51"/>
      <c r="I55" s="52"/>
    </row>
    <row r="56" spans="1:14" s="7" customFormat="1">
      <c r="A56" s="82" t="s">
        <v>87</v>
      </c>
      <c r="B56" s="82"/>
      <c r="C56" s="82"/>
      <c r="D56" s="82"/>
      <c r="E56" s="82"/>
      <c r="F56" s="82"/>
      <c r="G56" s="82"/>
      <c r="H56" s="82"/>
      <c r="I56" s="82"/>
    </row>
    <row r="57" spans="1:14" s="7" customFormat="1">
      <c r="A57" s="38" t="s">
        <v>8</v>
      </c>
      <c r="B57" s="32" t="s">
        <v>9</v>
      </c>
      <c r="C57" s="30" t="s">
        <v>26</v>
      </c>
      <c r="D57" s="31" t="s">
        <v>11</v>
      </c>
      <c r="E57" s="32" t="s">
        <v>83</v>
      </c>
      <c r="F57" s="29" t="s">
        <v>13</v>
      </c>
      <c r="G57" s="29" t="s">
        <v>14</v>
      </c>
      <c r="H57" s="29" t="s">
        <v>88</v>
      </c>
      <c r="I57" s="29" t="s">
        <v>16</v>
      </c>
      <c r="J57" s="29" t="s">
        <v>16</v>
      </c>
    </row>
    <row r="58" spans="1:14" s="7" customFormat="1">
      <c r="A58" s="38" t="s">
        <v>17</v>
      </c>
      <c r="B58" s="29" t="s">
        <v>18</v>
      </c>
      <c r="C58" s="30" t="s">
        <v>19</v>
      </c>
      <c r="D58" s="39"/>
      <c r="E58" s="29" t="s">
        <v>20</v>
      </c>
      <c r="F58" s="28"/>
      <c r="G58" s="28"/>
      <c r="H58" s="28" t="s">
        <v>21</v>
      </c>
      <c r="I58" s="28" t="s">
        <v>35</v>
      </c>
      <c r="J58" s="28" t="s">
        <v>34</v>
      </c>
    </row>
    <row r="59" spans="1:14" s="77" customFormat="1" ht="14.25" customHeight="1">
      <c r="A59" s="49" t="s">
        <v>141</v>
      </c>
      <c r="B59" s="50" t="s">
        <v>117</v>
      </c>
      <c r="C59" s="74" t="s">
        <v>116</v>
      </c>
      <c r="D59" s="75" t="s">
        <v>143</v>
      </c>
      <c r="E59" s="75" t="s">
        <v>40</v>
      </c>
      <c r="F59" s="76">
        <f t="shared" ref="F59" si="40">SUM(H59-4)</f>
        <v>45405</v>
      </c>
      <c r="G59" s="76">
        <f t="shared" ref="G59" si="41">H59-2</f>
        <v>45407</v>
      </c>
      <c r="H59" s="41">
        <v>45409</v>
      </c>
      <c r="I59" s="76">
        <f>H59+9</f>
        <v>45418</v>
      </c>
      <c r="J59" s="76">
        <f>I59+2</f>
        <v>45420</v>
      </c>
      <c r="M59" s="7"/>
      <c r="N59" s="7"/>
    </row>
    <row r="60" spans="1:14" s="7" customFormat="1" ht="14.25" customHeight="1">
      <c r="A60" s="49" t="s">
        <v>142</v>
      </c>
      <c r="B60" s="50" t="s">
        <v>199</v>
      </c>
      <c r="C60" s="42" t="s">
        <v>198</v>
      </c>
      <c r="D60" s="40"/>
      <c r="E60" s="40" t="s">
        <v>40</v>
      </c>
      <c r="F60" s="41">
        <f t="shared" ref="F60" si="42">SUM(H60-4)</f>
        <v>45412</v>
      </c>
      <c r="G60" s="41">
        <f t="shared" ref="G60" si="43">H60-2</f>
        <v>45414</v>
      </c>
      <c r="H60" s="41">
        <v>45416</v>
      </c>
      <c r="I60" s="41">
        <f>H60+9</f>
        <v>45425</v>
      </c>
      <c r="J60" s="41">
        <f>I60+2</f>
        <v>45427</v>
      </c>
    </row>
    <row r="61" spans="1:14" s="7" customFormat="1" ht="14.25" customHeight="1">
      <c r="A61" s="49" t="s">
        <v>93</v>
      </c>
      <c r="B61" s="50" t="s">
        <v>201</v>
      </c>
      <c r="C61" s="42" t="s">
        <v>200</v>
      </c>
      <c r="D61" s="40"/>
      <c r="E61" s="40" t="s">
        <v>40</v>
      </c>
      <c r="F61" s="41">
        <f t="shared" ref="F61" si="44">SUM(H61-4)</f>
        <v>45419</v>
      </c>
      <c r="G61" s="41">
        <f t="shared" ref="G61" si="45">H61-2</f>
        <v>45421</v>
      </c>
      <c r="H61" s="41">
        <v>45423</v>
      </c>
      <c r="I61" s="41">
        <f>H61+9</f>
        <v>45432</v>
      </c>
      <c r="J61" s="41">
        <f>I61+2</f>
        <v>45434</v>
      </c>
      <c r="M61" s="77"/>
      <c r="N61" s="77"/>
    </row>
    <row r="62" spans="1:14" s="7" customFormat="1" ht="14.25" customHeight="1">
      <c r="A62" s="49" t="s">
        <v>144</v>
      </c>
      <c r="B62" s="50" t="s">
        <v>203</v>
      </c>
      <c r="C62" s="42" t="s">
        <v>202</v>
      </c>
      <c r="D62" s="40" t="s">
        <v>145</v>
      </c>
      <c r="E62" s="40" t="s">
        <v>40</v>
      </c>
      <c r="F62" s="41">
        <f t="shared" ref="F62" si="46">SUM(H62-4)</f>
        <v>45426</v>
      </c>
      <c r="G62" s="41">
        <f t="shared" ref="G62" si="47">H62-2</f>
        <v>45428</v>
      </c>
      <c r="H62" s="41">
        <v>45430</v>
      </c>
      <c r="I62" s="41">
        <f>H62+9</f>
        <v>45439</v>
      </c>
      <c r="J62" s="41">
        <f>I62+2</f>
        <v>45441</v>
      </c>
    </row>
    <row r="63" spans="1:14" s="77" customFormat="1" ht="14.25" customHeight="1">
      <c r="A63" s="49" t="s">
        <v>146</v>
      </c>
      <c r="B63" s="50" t="s">
        <v>205</v>
      </c>
      <c r="C63" s="74" t="s">
        <v>204</v>
      </c>
      <c r="D63" s="75" t="s">
        <v>147</v>
      </c>
      <c r="E63" s="75" t="s">
        <v>40</v>
      </c>
      <c r="F63" s="76">
        <f t="shared" ref="F63" si="48">SUM(H63-4)</f>
        <v>45433</v>
      </c>
      <c r="G63" s="76">
        <f t="shared" ref="G63" si="49">H63-2</f>
        <v>45435</v>
      </c>
      <c r="H63" s="41">
        <v>45437</v>
      </c>
      <c r="I63" s="76">
        <f>H63+9</f>
        <v>45446</v>
      </c>
      <c r="J63" s="76">
        <f>I63+2</f>
        <v>45448</v>
      </c>
      <c r="M63" s="7"/>
      <c r="N63" s="7"/>
    </row>
    <row r="64" spans="1:14" s="7" customFormat="1" ht="30">
      <c r="A64" s="54" t="s">
        <v>81</v>
      </c>
      <c r="B64" s="51"/>
      <c r="C64" s="51"/>
      <c r="D64" s="51"/>
      <c r="E64" s="51"/>
      <c r="F64" s="51"/>
      <c r="G64" s="51"/>
      <c r="H64" s="51"/>
      <c r="I64" s="52"/>
    </row>
    <row r="65" spans="1:14" s="7" customFormat="1">
      <c r="A65" s="86" t="s">
        <v>82</v>
      </c>
      <c r="B65" s="86"/>
      <c r="C65" s="86"/>
      <c r="D65" s="86"/>
      <c r="E65" s="86"/>
      <c r="F65" s="86"/>
      <c r="G65" s="86"/>
      <c r="H65" s="86"/>
      <c r="I65" s="86"/>
    </row>
    <row r="66" spans="1:14" s="7" customFormat="1">
      <c r="A66" s="38" t="s">
        <v>8</v>
      </c>
      <c r="B66" s="32" t="s">
        <v>9</v>
      </c>
      <c r="C66" s="30" t="s">
        <v>26</v>
      </c>
      <c r="D66" s="31" t="s">
        <v>11</v>
      </c>
      <c r="E66" s="32" t="s">
        <v>12</v>
      </c>
      <c r="F66" s="29" t="s">
        <v>13</v>
      </c>
      <c r="G66" s="29" t="s">
        <v>14</v>
      </c>
      <c r="H66" s="29" t="s">
        <v>15</v>
      </c>
      <c r="I66" s="29" t="s">
        <v>16</v>
      </c>
      <c r="J66" s="29" t="s">
        <v>16</v>
      </c>
      <c r="M66" s="8"/>
      <c r="N66" s="8"/>
    </row>
    <row r="67" spans="1:14" s="7" customFormat="1">
      <c r="A67" s="38" t="s">
        <v>17</v>
      </c>
      <c r="B67" s="29" t="s">
        <v>18</v>
      </c>
      <c r="C67" s="30" t="s">
        <v>19</v>
      </c>
      <c r="D67" s="39"/>
      <c r="E67" s="29" t="s">
        <v>20</v>
      </c>
      <c r="F67" s="28"/>
      <c r="G67" s="28"/>
      <c r="H67" s="28" t="s">
        <v>21</v>
      </c>
      <c r="I67" s="28" t="s">
        <v>80</v>
      </c>
      <c r="J67" s="28" t="s">
        <v>79</v>
      </c>
      <c r="M67" s="8"/>
      <c r="N67" s="8"/>
    </row>
    <row r="68" spans="1:14" s="8" customFormat="1">
      <c r="A68" s="55" t="s">
        <v>156</v>
      </c>
      <c r="B68" s="56" t="s">
        <v>130</v>
      </c>
      <c r="C68" s="57">
        <v>67052</v>
      </c>
      <c r="D68" s="58"/>
      <c r="E68" s="79" t="s">
        <v>89</v>
      </c>
      <c r="F68" s="59">
        <f t="shared" ref="F68:F70" si="50">SUM(H68-4)</f>
        <v>45409</v>
      </c>
      <c r="G68" s="59">
        <f t="shared" ref="G68:G70" si="51">H68-2</f>
        <v>45411</v>
      </c>
      <c r="H68" s="59">
        <v>45413</v>
      </c>
      <c r="I68" s="59">
        <f t="shared" ref="I68:I70" si="52">H68+6</f>
        <v>45419</v>
      </c>
      <c r="J68" s="59">
        <f t="shared" ref="J68:J70" si="53">I68+3</f>
        <v>45422</v>
      </c>
    </row>
    <row r="69" spans="1:14" s="8" customFormat="1">
      <c r="A69" s="55" t="s">
        <v>127</v>
      </c>
      <c r="B69" s="56" t="s">
        <v>207</v>
      </c>
      <c r="C69" s="57" t="s">
        <v>206</v>
      </c>
      <c r="D69" s="58" t="s">
        <v>107</v>
      </c>
      <c r="E69" s="40" t="s">
        <v>89</v>
      </c>
      <c r="F69" s="59">
        <f t="shared" si="50"/>
        <v>45416</v>
      </c>
      <c r="G69" s="59">
        <f t="shared" si="51"/>
        <v>45418</v>
      </c>
      <c r="H69" s="41">
        <v>45420</v>
      </c>
      <c r="I69" s="59">
        <f t="shared" si="52"/>
        <v>45426</v>
      </c>
      <c r="J69" s="59">
        <f t="shared" si="53"/>
        <v>45429</v>
      </c>
      <c r="M69" s="7"/>
      <c r="N69" s="7"/>
    </row>
    <row r="70" spans="1:14" s="8" customFormat="1">
      <c r="A70" s="55" t="s">
        <v>94</v>
      </c>
      <c r="B70" s="56" t="s">
        <v>208</v>
      </c>
      <c r="C70" s="57">
        <v>44407</v>
      </c>
      <c r="D70" s="58" t="s">
        <v>108</v>
      </c>
      <c r="E70" s="40" t="s">
        <v>89</v>
      </c>
      <c r="F70" s="59">
        <f t="shared" si="50"/>
        <v>45423</v>
      </c>
      <c r="G70" s="59">
        <f t="shared" si="51"/>
        <v>45425</v>
      </c>
      <c r="H70" s="59">
        <v>45427</v>
      </c>
      <c r="I70" s="59">
        <f t="shared" si="52"/>
        <v>45433</v>
      </c>
      <c r="J70" s="59">
        <f t="shared" si="53"/>
        <v>45436</v>
      </c>
      <c r="M70" s="7"/>
      <c r="N70" s="7"/>
    </row>
    <row r="71" spans="1:14" s="8" customFormat="1">
      <c r="A71" s="55" t="s">
        <v>129</v>
      </c>
      <c r="B71" s="56" t="s">
        <v>209</v>
      </c>
      <c r="C71" s="57">
        <v>67053</v>
      </c>
      <c r="D71" s="58"/>
      <c r="E71" s="79" t="s">
        <v>89</v>
      </c>
      <c r="F71" s="59">
        <f t="shared" ref="F71:F72" si="54">SUM(H71-4)</f>
        <v>45430</v>
      </c>
      <c r="G71" s="59">
        <f t="shared" ref="G71:G72" si="55">H71-2</f>
        <v>45432</v>
      </c>
      <c r="H71" s="41">
        <v>45434</v>
      </c>
      <c r="I71" s="59">
        <f t="shared" ref="I71:I72" si="56">H71+6</f>
        <v>45440</v>
      </c>
      <c r="J71" s="59">
        <f t="shared" ref="J71:J72" si="57">I71+3</f>
        <v>45443</v>
      </c>
    </row>
    <row r="72" spans="1:14" s="8" customFormat="1">
      <c r="A72" s="55" t="s">
        <v>127</v>
      </c>
      <c r="B72" s="56" t="s">
        <v>211</v>
      </c>
      <c r="C72" s="57" t="s">
        <v>210</v>
      </c>
      <c r="D72" s="58" t="s">
        <v>107</v>
      </c>
      <c r="E72" s="40" t="s">
        <v>89</v>
      </c>
      <c r="F72" s="59">
        <f t="shared" si="54"/>
        <v>45437</v>
      </c>
      <c r="G72" s="59">
        <f t="shared" si="55"/>
        <v>45439</v>
      </c>
      <c r="H72" s="59">
        <v>45441</v>
      </c>
      <c r="I72" s="59">
        <f t="shared" si="56"/>
        <v>45447</v>
      </c>
      <c r="J72" s="59">
        <f t="shared" si="57"/>
        <v>45450</v>
      </c>
      <c r="M72" s="7"/>
      <c r="N72" s="7"/>
    </row>
    <row r="73" spans="1:14" s="7" customFormat="1">
      <c r="A73" s="37" t="s">
        <v>41</v>
      </c>
      <c r="B73" s="37"/>
      <c r="C73" s="37"/>
      <c r="D73" s="37"/>
      <c r="E73" s="37"/>
      <c r="F73" s="43"/>
      <c r="G73" s="43"/>
      <c r="H73" s="43"/>
      <c r="I73" s="43"/>
      <c r="J73" s="43"/>
    </row>
    <row r="74" spans="1:14" s="7" customFormat="1">
      <c r="A74" s="44" t="s">
        <v>42</v>
      </c>
      <c r="B74" s="37"/>
      <c r="C74" s="45"/>
      <c r="D74" s="37"/>
      <c r="E74" s="37"/>
      <c r="F74" s="43"/>
      <c r="G74" s="43"/>
      <c r="H74" s="43"/>
      <c r="I74" s="43"/>
      <c r="J74" s="43"/>
    </row>
    <row r="75" spans="1:14" s="7" customFormat="1">
      <c r="A75" s="44"/>
      <c r="B75" s="37"/>
      <c r="C75" s="45"/>
      <c r="D75" s="37"/>
      <c r="E75" s="37"/>
      <c r="F75" s="43"/>
      <c r="G75" s="43"/>
      <c r="H75" s="43"/>
      <c r="I75" s="43"/>
      <c r="J75" s="43"/>
    </row>
    <row r="76" spans="1:14">
      <c r="A76" s="46" t="s">
        <v>43</v>
      </c>
      <c r="B76" s="46"/>
      <c r="C76" s="46"/>
      <c r="D76" s="46"/>
      <c r="E76" s="46"/>
      <c r="F76" s="46"/>
      <c r="G76" s="46"/>
      <c r="H76" s="37"/>
      <c r="I76" s="37"/>
    </row>
    <row r="77" spans="1:14">
      <c r="A77" s="46" t="s">
        <v>44</v>
      </c>
      <c r="B77" s="46" t="s">
        <v>45</v>
      </c>
      <c r="C77" s="46"/>
      <c r="D77" s="46"/>
      <c r="E77" s="46"/>
      <c r="F77" s="46"/>
      <c r="G77" s="46"/>
      <c r="H77" s="37"/>
      <c r="I77" s="37"/>
    </row>
    <row r="78" spans="1:14">
      <c r="A78" s="46"/>
      <c r="B78" s="46"/>
      <c r="C78" s="46" t="s">
        <v>46</v>
      </c>
      <c r="D78" s="46"/>
      <c r="E78" s="46"/>
      <c r="F78" s="46"/>
      <c r="G78" s="37"/>
      <c r="H78" s="37"/>
      <c r="I78" s="37"/>
    </row>
    <row r="79" spans="1:14">
      <c r="A79" s="46"/>
      <c r="B79" s="46"/>
      <c r="C79" s="46" t="s">
        <v>47</v>
      </c>
      <c r="D79" s="46"/>
      <c r="E79" s="46"/>
      <c r="F79" s="46"/>
      <c r="G79" s="37"/>
      <c r="H79" s="37"/>
      <c r="I79" s="37"/>
    </row>
    <row r="80" spans="1:14">
      <c r="A80" s="46"/>
      <c r="B80" s="46" t="s">
        <v>48</v>
      </c>
      <c r="C80" s="46"/>
      <c r="D80" s="46"/>
      <c r="E80" s="46"/>
      <c r="F80" s="46"/>
      <c r="G80" s="46"/>
      <c r="H80" s="37"/>
      <c r="I80" s="37"/>
    </row>
    <row r="81" spans="1:9">
      <c r="A81" s="46"/>
      <c r="B81" s="46"/>
      <c r="C81" s="46" t="s">
        <v>49</v>
      </c>
      <c r="D81" s="46"/>
      <c r="E81" s="46"/>
      <c r="F81" s="46"/>
      <c r="G81" s="37"/>
      <c r="H81" s="37"/>
      <c r="I81" s="37"/>
    </row>
    <row r="82" spans="1:9">
      <c r="A82" s="46"/>
      <c r="B82" s="46"/>
      <c r="C82" s="46" t="s">
        <v>50</v>
      </c>
      <c r="D82" s="46"/>
      <c r="E82" s="46"/>
      <c r="F82" s="46"/>
      <c r="G82" s="37"/>
      <c r="H82" s="37"/>
      <c r="I82" s="37"/>
    </row>
    <row r="83" spans="1:9">
      <c r="A83" s="46"/>
      <c r="B83" s="46"/>
      <c r="C83" s="46" t="s">
        <v>51</v>
      </c>
      <c r="D83" s="46"/>
      <c r="E83" s="46"/>
      <c r="F83" s="46"/>
      <c r="G83" s="37"/>
      <c r="H83" s="37"/>
      <c r="I83" s="37"/>
    </row>
    <row r="84" spans="1:9">
      <c r="A84" s="46" t="s">
        <v>52</v>
      </c>
      <c r="B84" s="46" t="s">
        <v>53</v>
      </c>
      <c r="C84" s="46"/>
      <c r="D84" s="46"/>
      <c r="E84" s="46"/>
      <c r="F84" s="46"/>
      <c r="G84" s="46"/>
      <c r="H84" s="46"/>
      <c r="I84" s="46"/>
    </row>
    <row r="85" spans="1:9">
      <c r="A85" s="46" t="s">
        <v>54</v>
      </c>
      <c r="B85" s="46" t="s">
        <v>55</v>
      </c>
      <c r="C85" s="46"/>
      <c r="D85" s="46"/>
      <c r="E85" s="46"/>
      <c r="F85" s="46"/>
      <c r="G85" s="46"/>
      <c r="H85" s="46"/>
      <c r="I85" s="46"/>
    </row>
    <row r="86" spans="1:9">
      <c r="A86" s="46" t="s">
        <v>56</v>
      </c>
      <c r="B86" s="46" t="s">
        <v>57</v>
      </c>
      <c r="C86" s="46"/>
      <c r="D86" s="46"/>
      <c r="E86" s="46"/>
      <c r="F86" s="46"/>
      <c r="G86" s="46"/>
      <c r="H86" s="46"/>
      <c r="I86" s="46"/>
    </row>
    <row r="87" spans="1:9">
      <c r="A87" s="46" t="s">
        <v>58</v>
      </c>
      <c r="B87" s="46" t="s">
        <v>59</v>
      </c>
      <c r="C87" s="46"/>
      <c r="D87" s="46"/>
      <c r="E87" s="46"/>
      <c r="F87" s="46"/>
      <c r="G87" s="46"/>
      <c r="H87" s="37"/>
      <c r="I87" s="37"/>
    </row>
    <row r="88" spans="1:9">
      <c r="A88" s="46" t="s">
        <v>60</v>
      </c>
      <c r="B88" s="46" t="s">
        <v>61</v>
      </c>
      <c r="C88" s="46"/>
      <c r="D88" s="46"/>
      <c r="E88" s="46"/>
      <c r="F88" s="46"/>
      <c r="G88" s="46"/>
      <c r="H88" s="37"/>
      <c r="I88" s="37"/>
    </row>
    <row r="89" spans="1:9">
      <c r="A89" s="46" t="s">
        <v>62</v>
      </c>
      <c r="B89" s="46" t="s">
        <v>63</v>
      </c>
      <c r="C89" s="46"/>
      <c r="D89" s="46"/>
      <c r="E89" s="46"/>
      <c r="F89" s="46"/>
      <c r="G89" s="46"/>
      <c r="H89" s="37"/>
      <c r="I89" s="37"/>
    </row>
    <row r="90" spans="1:9">
      <c r="B90" s="47" t="s">
        <v>64</v>
      </c>
      <c r="D90" s="46" t="s">
        <v>65</v>
      </c>
      <c r="E90" s="10" t="s">
        <v>66</v>
      </c>
    </row>
    <row r="91" spans="1:9">
      <c r="D91" s="46" t="s">
        <v>67</v>
      </c>
      <c r="E91" s="10" t="s">
        <v>68</v>
      </c>
    </row>
    <row r="92" spans="1:9">
      <c r="D92" s="46" t="s">
        <v>69</v>
      </c>
      <c r="E92" s="10" t="s">
        <v>68</v>
      </c>
    </row>
    <row r="93" spans="1:9">
      <c r="B93" s="10" t="s">
        <v>70</v>
      </c>
      <c r="D93" s="46" t="s">
        <v>71</v>
      </c>
      <c r="E93" s="10" t="s">
        <v>72</v>
      </c>
    </row>
    <row r="94" spans="1:9">
      <c r="D94" s="46" t="s">
        <v>73</v>
      </c>
      <c r="E94" s="10" t="s">
        <v>74</v>
      </c>
    </row>
    <row r="95" spans="1:9">
      <c r="D95" s="46"/>
      <c r="F95" s="46"/>
    </row>
  </sheetData>
  <mergeCells count="16">
    <mergeCell ref="A56:I56"/>
    <mergeCell ref="A9:I9"/>
    <mergeCell ref="A65:I65"/>
    <mergeCell ref="C1:I3"/>
    <mergeCell ref="A45:I45"/>
    <mergeCell ref="A46:I46"/>
    <mergeCell ref="A27:I27"/>
    <mergeCell ref="A28:I28"/>
    <mergeCell ref="A37:I37"/>
    <mergeCell ref="A18:I18"/>
    <mergeCell ref="A19:I19"/>
    <mergeCell ref="C4:I4"/>
    <mergeCell ref="C5:I5"/>
    <mergeCell ref="C6:I6"/>
    <mergeCell ref="A8:I8"/>
    <mergeCell ref="A36:I36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24</v>
      </c>
      <c r="B1" s="1" t="s">
        <v>75</v>
      </c>
      <c r="C1" s="2" t="s">
        <v>76</v>
      </c>
      <c r="D1" s="3" t="s">
        <v>77</v>
      </c>
    </row>
  </sheetData>
  <phoneticPr fontId="2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revision>0</cp:revision>
  <dcterms:created xsi:type="dcterms:W3CDTF">2024-04-17T07:55:36Z</dcterms:created>
  <dcterms:modified xsi:type="dcterms:W3CDTF">2024-05-08T07:17:33Z</dcterms:modified>
</cp:coreProperties>
</file>