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I16" i="1" l="1"/>
  <c r="J16" i="1" s="1"/>
  <c r="K16" i="1" s="1"/>
  <c r="G16" i="1"/>
  <c r="F16" i="1"/>
  <c r="F15" i="1"/>
  <c r="G15" i="1"/>
  <c r="I15" i="1"/>
  <c r="J15" i="1" s="1"/>
  <c r="K15" i="1" s="1"/>
  <c r="I74" i="1" l="1"/>
  <c r="J74" i="1" s="1"/>
  <c r="G74" i="1"/>
  <c r="F74" i="1"/>
  <c r="I73" i="1"/>
  <c r="J73" i="1" s="1"/>
  <c r="G73" i="1"/>
  <c r="F73" i="1"/>
  <c r="I72" i="1"/>
  <c r="J72" i="1" s="1"/>
  <c r="G72" i="1"/>
  <c r="F72" i="1"/>
  <c r="I69" i="1"/>
  <c r="J69" i="1" s="1"/>
  <c r="G69" i="1"/>
  <c r="F69" i="1"/>
  <c r="I60" i="1"/>
  <c r="J60" i="1" s="1"/>
  <c r="I61" i="1"/>
  <c r="J61" i="1" s="1"/>
  <c r="G61" i="1"/>
  <c r="F61" i="1"/>
  <c r="G60" i="1"/>
  <c r="F60" i="1"/>
  <c r="I55" i="1"/>
  <c r="J55" i="1" s="1"/>
  <c r="G55" i="1"/>
  <c r="F55" i="1"/>
  <c r="I52" i="1"/>
  <c r="J52" i="1" s="1"/>
  <c r="G52" i="1"/>
  <c r="F52" i="1"/>
  <c r="I32" i="1"/>
  <c r="J32" i="1" s="1"/>
  <c r="G32" i="1"/>
  <c r="F32" i="1"/>
  <c r="I26" i="1"/>
  <c r="J26" i="1" s="1"/>
  <c r="K26" i="1" s="1"/>
  <c r="G26" i="1"/>
  <c r="F26" i="1"/>
  <c r="I25" i="1"/>
  <c r="J25" i="1" s="1"/>
  <c r="K25" i="1" s="1"/>
  <c r="G25" i="1"/>
  <c r="F25" i="1"/>
  <c r="I22" i="1"/>
  <c r="J22" i="1" s="1"/>
  <c r="K22" i="1" s="1"/>
  <c r="G22" i="1"/>
  <c r="F22" i="1"/>
  <c r="I21" i="1"/>
  <c r="J21" i="1" s="1"/>
  <c r="K21" i="1" s="1"/>
  <c r="G21" i="1"/>
  <c r="F21" i="1"/>
  <c r="I12" i="1"/>
  <c r="J12" i="1" s="1"/>
  <c r="K12" i="1" s="1"/>
  <c r="G12" i="1"/>
  <c r="F12" i="1"/>
  <c r="I51" i="1" l="1"/>
  <c r="J51" i="1" s="1"/>
  <c r="G51" i="1"/>
  <c r="F51" i="1"/>
  <c r="I64" i="1" l="1"/>
  <c r="J64" i="1" s="1"/>
  <c r="G64" i="1"/>
  <c r="F64" i="1"/>
  <c r="I63" i="1"/>
  <c r="J63" i="1" s="1"/>
  <c r="G63" i="1"/>
  <c r="F63" i="1"/>
  <c r="I62" i="1"/>
  <c r="J62" i="1" s="1"/>
  <c r="G62" i="1"/>
  <c r="F62" i="1"/>
  <c r="F13" i="1" l="1"/>
  <c r="I13" i="1"/>
  <c r="J13" i="1" s="1"/>
  <c r="K13" i="1" s="1"/>
  <c r="G13" i="1"/>
  <c r="I46" i="1" l="1"/>
  <c r="J46" i="1" s="1"/>
  <c r="K46" i="1" s="1"/>
  <c r="G46" i="1"/>
  <c r="F46" i="1"/>
  <c r="I31" i="1"/>
  <c r="J31" i="1" s="1"/>
  <c r="G31" i="1"/>
  <c r="F31" i="1"/>
  <c r="I36" i="1"/>
  <c r="J36" i="1" s="1"/>
  <c r="G36" i="1"/>
  <c r="F36" i="1"/>
  <c r="I43" i="1" l="1"/>
  <c r="J43" i="1" s="1"/>
  <c r="K43" i="1" s="1"/>
  <c r="G43" i="1"/>
  <c r="F43" i="1"/>
  <c r="I35" i="1"/>
  <c r="J35" i="1" s="1"/>
  <c r="G35" i="1"/>
  <c r="F35" i="1"/>
  <c r="I71" i="1" l="1"/>
  <c r="J71" i="1" s="1"/>
  <c r="G71" i="1"/>
  <c r="F71" i="1"/>
  <c r="I70" i="1"/>
  <c r="J70" i="1" s="1"/>
  <c r="G70" i="1"/>
  <c r="F70" i="1"/>
  <c r="I41" i="1"/>
  <c r="J41" i="1" s="1"/>
  <c r="K41" i="1" s="1"/>
  <c r="G41" i="1"/>
  <c r="F41" i="1"/>
</calcChain>
</file>

<file path=xl/sharedStrings.xml><?xml version="1.0" encoding="utf-8"?>
<sst xmlns="http://schemas.openxmlformats.org/spreadsheetml/2006/main" count="320" uniqueCount="188">
  <si>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</si>
  <si>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</si>
  <si>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</si>
  <si>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</si>
  <si>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</si>
  <si>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</si>
  <si>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</si>
  <si>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</si>
  <si>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</si>
  <si>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</si>
  <si>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</si>
  <si>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</si>
  <si>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</si>
  <si>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</si>
  <si>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</si>
  <si>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</si>
  <si>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</si>
  <si>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</si>
  <si>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</si>
  <si>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</si>
  <si>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</si>
  <si>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</si>
  <si>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</si>
  <si>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</si>
  <si>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HHX1</t>
  </si>
  <si>
    <t>VIMC DIAMOND</t>
  </si>
  <si>
    <r>
      <rPr>
        <sz val="11"/>
        <rFont val="Times New Roman"/>
        <family val="1"/>
      </rP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HAI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</si>
  <si>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</si>
  <si>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</si>
  <si>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</si>
  <si>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HHX2</t>
  </si>
  <si>
    <t>MANILA(S)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</si>
  <si>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</si>
  <si>
    <t>MANILA(N)</t>
  </si>
  <si>
    <t>WILLIAM</t>
  </si>
  <si>
    <t>NPX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</si>
  <si>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</si>
  <si>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</si>
  <si>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</si>
  <si>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</si>
  <si>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CTK</t>
  </si>
  <si>
    <t>WAN HAI 175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</si>
  <si>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</si>
  <si>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</si>
  <si>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</si>
  <si>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CHINA-1</t>
  </si>
  <si>
    <t>CSE</t>
  </si>
  <si>
    <t>外代现场放箱: 金先生 手机: 18821126006 外高桥保税B区(芬辛路20号中申仓库4楼409室)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</si>
  <si>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</si>
  <si>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</si>
  <si>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</si>
  <si>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</si>
  <si>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</si>
  <si>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</si>
  <si>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</si>
  <si>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</si>
  <si>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</si>
  <si>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</si>
  <si>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</si>
  <si>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</si>
  <si>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</si>
  <si>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</si>
  <si>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</si>
  <si>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</si>
  <si>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</si>
  <si>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</si>
  <si>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</si>
  <si>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</si>
  <si>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Jebel ali agent</t>
  </si>
  <si>
    <t>Customer service  :Mr Hari Pillai hari@sunmarine.com  +971 50 3452967  Mr Darm Al Akkad   darm.akd@sunmarine.com +971 55 1531127</t>
  </si>
  <si>
    <t>Customer service  :</t>
  </si>
  <si>
    <t xml:space="preserve">BRISBANE  TEL:+61 2 8311 9444 </t>
  </si>
  <si>
    <t xml:space="preserve">EMAIL:ASL.IMPORTS@ISS-SHIPPING.COM </t>
  </si>
  <si>
    <t xml:space="preserve">SYDNEY     TEL:+61 2 8311 9444  </t>
  </si>
  <si>
    <t>EMAIL:ASL.IMPORTS@ISS-SHIPPING.COM</t>
  </si>
  <si>
    <t xml:space="preserve">MELBOURNE  TEL:+61 2 8311 9444  </t>
  </si>
  <si>
    <t>Customer service:</t>
  </si>
  <si>
    <t>HO CHI MINH   Ms. Nguyen Minh Tu Quynh   TEL:(+84) 83 872 7223 X234</t>
  </si>
  <si>
    <t>EMAIL:quynhnmt.hcm@viconship.com</t>
  </si>
  <si>
    <t>DA NANG          Mr. Tommy (Truong)    TEL: +84 90 516 1916</t>
  </si>
  <si>
    <t>EMAIL:docuasl@vfv.com.vn</t>
  </si>
  <si>
    <t>V.2304S</t>
  </si>
  <si>
    <t>VD304</t>
  </si>
  <si>
    <t>亚海迪亚</t>
  </si>
  <si>
    <t>CNC MARS</t>
    <phoneticPr fontId="5" type="noConversion"/>
  </si>
  <si>
    <t>XIN YAN TAI</t>
    <phoneticPr fontId="5" type="noConversion"/>
  </si>
  <si>
    <t>V.2402W</t>
    <phoneticPr fontId="5" type="noConversion"/>
  </si>
  <si>
    <t>V.27S</t>
    <phoneticPr fontId="5" type="noConversion"/>
  </si>
  <si>
    <t>6F27S</t>
    <phoneticPr fontId="5" type="noConversion"/>
  </si>
  <si>
    <t>V.005S</t>
    <phoneticPr fontId="5" type="noConversion"/>
  </si>
  <si>
    <t>16005</t>
    <phoneticPr fontId="5" type="noConversion"/>
  </si>
  <si>
    <t>KUO LONG</t>
    <phoneticPr fontId="5" type="noConversion"/>
  </si>
  <si>
    <t>V.0XSJ9S</t>
    <phoneticPr fontId="5" type="noConversion"/>
  </si>
  <si>
    <t>R7J9S</t>
    <phoneticPr fontId="5" type="noConversion"/>
  </si>
  <si>
    <t>JAN</t>
    <phoneticPr fontId="5" type="noConversion"/>
  </si>
  <si>
    <t>POS HOCHIMINH</t>
    <phoneticPr fontId="5" type="noConversion"/>
  </si>
  <si>
    <t>JAN</t>
    <phoneticPr fontId="5" type="noConversion"/>
  </si>
  <si>
    <t>V.2402S</t>
    <phoneticPr fontId="5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</si>
  <si>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马尼拉南北港航线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5" type="noConversion"/>
  </si>
  <si>
    <t>LAEM CHABANG</t>
    <phoneticPr fontId="5" type="noConversion"/>
  </si>
  <si>
    <t>HO CHI MINH</t>
    <phoneticPr fontId="5" type="noConversion"/>
  </si>
  <si>
    <t>CVT2 LINE  此航线船代：中联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</si>
  <si>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r>
      <rPr>
        <sz val="11"/>
        <color theme="1"/>
        <rFont val="宋体"/>
        <family val="3"/>
        <charset val="134"/>
      </rPr>
      <t/>
    </r>
    <phoneticPr fontId="5" type="noConversion"/>
  </si>
  <si>
    <t>33402</t>
    <phoneticPr fontId="5" type="noConversion"/>
  </si>
  <si>
    <t>ASL QINGDAO</t>
    <phoneticPr fontId="5" type="noConversion"/>
  </si>
  <si>
    <t>45402</t>
    <phoneticPr fontId="5" type="noConversion"/>
  </si>
  <si>
    <t>ASL PEONY</t>
    <phoneticPr fontId="5" type="noConversion"/>
  </si>
  <si>
    <t>V.241S</t>
    <phoneticPr fontId="5" type="noConversion"/>
  </si>
  <si>
    <t>39241</t>
    <phoneticPr fontId="5" type="noConversion"/>
  </si>
  <si>
    <t>ASL HONG KONG</t>
    <phoneticPr fontId="5" type="noConversion"/>
  </si>
  <si>
    <t>航线代码</t>
    <phoneticPr fontId="5" type="noConversion"/>
  </si>
  <si>
    <t>CTK航线  船代： 外代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</si>
  <si>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</si>
  <si>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</si>
  <si>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rPr>
        <sz val="12"/>
        <rFont val="等线"/>
        <family val="3"/>
        <charset val="134"/>
      </rPr>
      <t>香港</t>
    </r>
    <r>
      <rPr>
        <sz val="12"/>
        <rFont val="Times New Roman"/>
        <family val="1"/>
      </rPr>
      <t>-</t>
    </r>
    <r>
      <rPr>
        <sz val="12"/>
        <rFont val="等线"/>
        <family val="3"/>
        <charset val="134"/>
      </rPr>
      <t>海防</t>
    </r>
    <r>
      <rPr>
        <sz val="12"/>
        <rFont val="Times New Roman"/>
        <family val="1"/>
      </rPr>
      <t>-</t>
    </r>
    <r>
      <rPr>
        <sz val="12"/>
        <rFont val="等线"/>
        <family val="3"/>
        <charset val="134"/>
      </rPr>
      <t>岘港航线</t>
    </r>
    <r>
      <rPr>
        <sz val="12"/>
        <rFont val="Times New Roman"/>
        <family val="1"/>
      </rPr>
      <t xml:space="preserve">  HHX2   </t>
    </r>
    <r>
      <rPr>
        <b/>
        <sz val="12"/>
        <rFont val="等线"/>
        <family val="3"/>
        <charset val="134"/>
      </rPr>
      <t>船代：</t>
    </r>
    <r>
      <rPr>
        <b/>
        <sz val="12"/>
        <rFont val="Times New Roman"/>
        <family val="1"/>
      </rPr>
      <t xml:space="preserve"> </t>
    </r>
    <r>
      <rPr>
        <b/>
        <sz val="12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</si>
  <si>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</si>
  <si>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t>亚海航运上海口岸船期表2024-02</t>
    <phoneticPr fontId="5" type="noConversion"/>
  </si>
  <si>
    <t>ASL TAIPEI</t>
    <phoneticPr fontId="5" type="noConversion"/>
  </si>
  <si>
    <t>V.2403W</t>
    <phoneticPr fontId="5" type="noConversion"/>
  </si>
  <si>
    <t>BLANK SAILING</t>
    <phoneticPr fontId="5" type="noConversion"/>
  </si>
  <si>
    <t>V.2404W</t>
    <phoneticPr fontId="5" type="noConversion"/>
  </si>
  <si>
    <t>HHX2</t>
    <phoneticPr fontId="5" type="noConversion"/>
  </si>
  <si>
    <t>V.29S</t>
    <phoneticPr fontId="5" type="noConversion"/>
  </si>
  <si>
    <t>6F29S</t>
    <phoneticPr fontId="5" type="noConversion"/>
  </si>
  <si>
    <t>ADAMASTOS</t>
    <phoneticPr fontId="5" type="noConversion"/>
  </si>
  <si>
    <t>BLANK SAILING</t>
    <phoneticPr fontId="5" type="noConversion"/>
  </si>
  <si>
    <t>V.0QAGNS</t>
    <phoneticPr fontId="5" type="noConversion"/>
  </si>
  <si>
    <t>REN JIAN 8</t>
    <phoneticPr fontId="5" type="noConversion"/>
  </si>
  <si>
    <t>REN JIAN 17</t>
    <phoneticPr fontId="5" type="noConversion"/>
  </si>
  <si>
    <t>39242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</si>
  <si>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</si>
  <si>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</si>
  <si>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 xml:space="preserve">SONGA PANTHER </t>
    <phoneticPr fontId="5" type="noConversion"/>
  </si>
  <si>
    <t>V.0XSJBS</t>
    <phoneticPr fontId="5" type="noConversion"/>
  </si>
  <si>
    <t>V.0XSJDS</t>
    <phoneticPr fontId="5" type="noConversion"/>
  </si>
  <si>
    <t>V.0XSJFS</t>
    <phoneticPr fontId="5" type="noConversion"/>
  </si>
  <si>
    <t>V.0XSJHS</t>
    <phoneticPr fontId="5" type="noConversion"/>
  </si>
  <si>
    <t>CVT2</t>
  </si>
  <si>
    <t>CVT2</t>
    <phoneticPr fontId="5" type="noConversion"/>
  </si>
  <si>
    <t>CVT2</t>
    <phoneticPr fontId="5" type="noConversion"/>
  </si>
  <si>
    <t>V.2402W</t>
    <phoneticPr fontId="5" type="noConversion"/>
  </si>
  <si>
    <t>8U403</t>
    <phoneticPr fontId="5" type="noConversion"/>
  </si>
  <si>
    <t>V.2403W</t>
    <phoneticPr fontId="5" type="noConversion"/>
  </si>
  <si>
    <t>45404</t>
    <phoneticPr fontId="5" type="noConversion"/>
  </si>
  <si>
    <t>8U405</t>
    <phoneticPr fontId="5" type="noConversion"/>
  </si>
  <si>
    <t>V.2405W</t>
    <phoneticPr fontId="5" type="noConversion"/>
  </si>
  <si>
    <t>4Y402</t>
    <phoneticPr fontId="5" type="noConversion"/>
  </si>
  <si>
    <t>V.2402S</t>
    <phoneticPr fontId="5" type="noConversion"/>
  </si>
  <si>
    <t>4Y404</t>
    <phoneticPr fontId="5" type="noConversion"/>
  </si>
  <si>
    <t>V.2404S</t>
    <phoneticPr fontId="5" type="noConversion"/>
  </si>
  <si>
    <t>6W116</t>
    <phoneticPr fontId="5" type="noConversion"/>
  </si>
  <si>
    <t>V.S116</t>
    <phoneticPr fontId="5" type="noConversion"/>
  </si>
  <si>
    <t>6W117</t>
    <phoneticPr fontId="5" type="noConversion"/>
  </si>
  <si>
    <t>V.S117</t>
    <phoneticPr fontId="5" type="noConversion"/>
  </si>
  <si>
    <t>49GNS</t>
    <phoneticPr fontId="5" type="noConversion"/>
  </si>
  <si>
    <t>V.1QAFOS</t>
    <phoneticPr fontId="5" type="noConversion"/>
  </si>
  <si>
    <t>V.242S</t>
    <phoneticPr fontId="5" type="noConversion"/>
  </si>
  <si>
    <t>4UJBS</t>
    <phoneticPr fontId="5" type="noConversion"/>
  </si>
  <si>
    <t>1DJDS</t>
    <phoneticPr fontId="5" type="noConversion"/>
  </si>
  <si>
    <t>3KJHS</t>
    <phoneticPr fontId="5" type="noConversion"/>
  </si>
  <si>
    <t>6L402</t>
    <phoneticPr fontId="5" type="noConversion"/>
  </si>
  <si>
    <t>V.2403S</t>
    <phoneticPr fontId="5" type="noConversion"/>
  </si>
  <si>
    <t>V.1039S</t>
    <phoneticPr fontId="5" type="noConversion"/>
  </si>
  <si>
    <t>6L403</t>
    <phoneticPr fontId="5" type="noConversion"/>
  </si>
  <si>
    <t>V.2403S</t>
    <phoneticPr fontId="5" type="noConversion"/>
  </si>
  <si>
    <t>CA TOKYO</t>
    <phoneticPr fontId="5" type="noConversion"/>
  </si>
  <si>
    <t>ASL PEONY</t>
    <phoneticPr fontId="5" type="noConversion"/>
  </si>
  <si>
    <t>V.2402S</t>
    <phoneticPr fontId="5" type="noConversion"/>
  </si>
  <si>
    <t>WAN HAI 175</t>
    <phoneticPr fontId="5" type="noConversion"/>
  </si>
  <si>
    <t>CMA CGM TARPON</t>
    <phoneticPr fontId="5" type="noConversion"/>
  </si>
  <si>
    <t>XIN YAN TAI</t>
    <phoneticPr fontId="5" type="noConversion"/>
  </si>
  <si>
    <t xml:space="preserve">LECANGS DOLPHIN </t>
    <phoneticPr fontId="5" type="noConversion"/>
  </si>
  <si>
    <t>V.1038S</t>
    <phoneticPr fontId="5" type="noConversion"/>
  </si>
  <si>
    <t>POS HOCHIMINH</t>
    <phoneticPr fontId="5" type="noConversion"/>
  </si>
  <si>
    <t>HO CHI MINH</t>
    <phoneticPr fontId="5" type="noConversion"/>
  </si>
  <si>
    <t>LAEM CHABANG</t>
    <phoneticPr fontId="5" type="noConversion"/>
  </si>
  <si>
    <t>V.1QAFMS</t>
    <phoneticPr fontId="5" type="noConversion"/>
  </si>
  <si>
    <t>STRAITS CITY</t>
    <phoneticPr fontId="5" type="noConversion"/>
  </si>
  <si>
    <t>BLANK SAILING</t>
    <phoneticPr fontId="5" type="noConversion"/>
  </si>
  <si>
    <t>5S406</t>
    <phoneticPr fontId="5" type="noConversion"/>
  </si>
  <si>
    <t>V.2403W</t>
    <phoneticPr fontId="5" type="noConversion"/>
  </si>
  <si>
    <t>BALTRUM</t>
    <phoneticPr fontId="5" type="noConversion"/>
  </si>
  <si>
    <t>V.28S</t>
    <phoneticPr fontId="5" type="noConversion"/>
  </si>
  <si>
    <t>V.2403S</t>
    <phoneticPr fontId="5" type="noConversion"/>
  </si>
  <si>
    <t>BLANK SAILING</t>
    <phoneticPr fontId="5" type="noConversion"/>
  </si>
  <si>
    <t>V.2406W</t>
    <phoneticPr fontId="5" type="noConversion"/>
  </si>
  <si>
    <t>V.2405W</t>
    <phoneticPr fontId="5" type="noConversion"/>
  </si>
  <si>
    <t>53JFS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</si>
</sst>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40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12"/>
      <name val="Times New Roman"/>
      <family val="1"/>
    </font>
    <font>
      <sz val="26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theme="1"/>
      <name val="宋体"/>
      <family val="3"/>
      <charset val="134"/>
      <scheme val="major"/>
    </font>
    <font>
      <sz val="12"/>
      <color indexed="8"/>
      <name val="等线"/>
      <family val="3"/>
      <charset val="134"/>
    </font>
    <font>
      <b/>
      <sz val="9"/>
      <color indexed="8"/>
      <name val="Times New Roman"/>
      <family val="1"/>
    </font>
    <font>
      <sz val="11"/>
      <color theme="1"/>
      <name val="Time News Roman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2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4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b/>
      <sz val="12"/>
      <name val="等线"/>
      <family val="3"/>
      <charset val="134"/>
    </font>
    <font>
      <b/>
      <sz val="12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4" fillId="0" borderId="0"/>
    <xf numFmtId="176" fontId="25" fillId="0" borderId="0">
      <alignment vertical="center"/>
    </xf>
    <xf numFmtId="0" fontId="6" fillId="0" borderId="0"/>
    <xf numFmtId="176" fontId="25" fillId="0" borderId="0">
      <alignment vertical="center"/>
    </xf>
    <xf numFmtId="0" fontId="25" fillId="0" borderId="0"/>
    <xf numFmtId="176" fontId="26" fillId="0" borderId="0"/>
    <xf numFmtId="176" fontId="24" fillId="0" borderId="0"/>
  </cellStyleXfs>
  <cellXfs count="141">
    <xf numFmtId="0" fontId="0" fillId="0" borderId="0" xfId="0"/>
    <xf numFmtId="176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76" fontId="1" fillId="2" borderId="2" xfId="0" applyNumberFormat="1" applyFont="1" applyFill="1" applyBorder="1" applyAlignment="1">
      <alignment vertical="center"/>
    </xf>
    <xf numFmtId="0" fontId="0" fillId="0" borderId="0" xfId="0" applyFont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16" fillId="0" borderId="1" xfId="4" applyFont="1" applyBorder="1" applyAlignment="1">
      <alignment horizontal="center" vertical="center"/>
    </xf>
    <xf numFmtId="177" fontId="16" fillId="0" borderId="1" xfId="4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 shrinkToFi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shrinkToFi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4" fillId="3" borderId="3" xfId="0" applyNumberFormat="1" applyFont="1" applyFill="1" applyBorder="1" applyAlignment="1" applyProtection="1">
      <alignment horizontal="center" vertical="center" shrinkToFit="1"/>
    </xf>
    <xf numFmtId="0" fontId="7" fillId="3" borderId="0" xfId="0" applyNumberFormat="1" applyFont="1" applyFill="1" applyBorder="1" applyAlignment="1" applyProtection="1">
      <alignment horizontal="center" vertical="center" shrinkToFi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6" fontId="19" fillId="5" borderId="1" xfId="0" applyNumberFormat="1" applyFont="1" applyFill="1" applyBorder="1" applyAlignment="1" applyProtection="1">
      <alignment horizontal="center" vertical="center" shrinkToFit="1"/>
    </xf>
    <xf numFmtId="177" fontId="19" fillId="0" borderId="3" xfId="0" applyNumberFormat="1" applyFont="1" applyFill="1" applyBorder="1" applyAlignment="1" applyProtection="1">
      <alignment horizontal="center" vertical="center"/>
    </xf>
    <xf numFmtId="16" fontId="19" fillId="5" borderId="0" xfId="0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 applyProtection="1">
      <alignment horizontal="center" vertical="center"/>
    </xf>
    <xf numFmtId="176" fontId="16" fillId="4" borderId="1" xfId="7" applyFont="1" applyFill="1" applyBorder="1" applyAlignment="1">
      <alignment horizontal="center"/>
    </xf>
    <xf numFmtId="176" fontId="16" fillId="4" borderId="1" xfId="2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/>
    </xf>
    <xf numFmtId="178" fontId="2" fillId="4" borderId="1" xfId="0" applyNumberFormat="1" applyFont="1" applyFill="1" applyBorder="1" applyAlignment="1">
      <alignment horizontal="center" vertical="center"/>
    </xf>
    <xf numFmtId="0" fontId="21" fillId="2" borderId="4" xfId="0" applyNumberFormat="1" applyFont="1" applyFill="1" applyBorder="1" applyAlignment="1" applyProtection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0" fontId="31" fillId="2" borderId="3" xfId="0" applyNumberFormat="1" applyFont="1" applyFill="1" applyBorder="1" applyAlignment="1" applyProtection="1">
      <alignment horizontal="left" vertical="center"/>
    </xf>
    <xf numFmtId="0" fontId="1" fillId="0" borderId="1" xfId="5" applyFont="1" applyFill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" fontId="2" fillId="5" borderId="1" xfId="0" applyNumberFormat="1" applyFont="1" applyFill="1" applyBorder="1" applyAlignment="1" applyProtection="1">
      <alignment horizontal="center" vertical="center" shrinkToFit="1"/>
    </xf>
    <xf numFmtId="0" fontId="11" fillId="2" borderId="3" xfId="0" applyNumberFormat="1" applyFont="1" applyFill="1" applyBorder="1" applyAlignment="1" applyProtection="1">
      <alignment horizontal="left" vertical="center"/>
    </xf>
    <xf numFmtId="16" fontId="6" fillId="0" borderId="0" xfId="0" applyNumberFormat="1" applyFont="1"/>
    <xf numFmtId="178" fontId="37" fillId="0" borderId="1" xfId="0" applyNumberFormat="1" applyFont="1" applyBorder="1" applyAlignment="1">
      <alignment horizontal="center" vertical="center"/>
    </xf>
    <xf numFmtId="0" fontId="39" fillId="0" borderId="0" xfId="0" applyFont="1"/>
    <xf numFmtId="0" fontId="36" fillId="0" borderId="1" xfId="5" applyFont="1" applyFill="1" applyBorder="1" applyAlignment="1">
      <alignment horizontal="center" vertical="center"/>
    </xf>
    <xf numFmtId="0" fontId="36" fillId="0" borderId="1" xfId="5" applyFont="1" applyFill="1" applyBorder="1" applyAlignment="1">
      <alignment horizontal="center"/>
    </xf>
    <xf numFmtId="49" fontId="37" fillId="0" borderId="1" xfId="0" applyNumberFormat="1" applyFont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/>
    </xf>
    <xf numFmtId="16" fontId="37" fillId="4" borderId="1" xfId="5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>
      <alignment horizontal="center" vertical="center"/>
    </xf>
    <xf numFmtId="0" fontId="36" fillId="0" borderId="4" xfId="0" applyNumberFormat="1" applyFont="1" applyFill="1" applyBorder="1" applyAlignment="1" applyProtection="1">
      <alignment horizontal="center" vertical="center"/>
    </xf>
    <xf numFmtId="0" fontId="37" fillId="0" borderId="4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177" fontId="38" fillId="0" borderId="1" xfId="0" applyNumberFormat="1" applyFont="1" applyFill="1" applyBorder="1" applyAlignment="1" applyProtection="1">
      <alignment horizontal="center" vertical="center" shrinkToFit="1"/>
    </xf>
    <xf numFmtId="16" fontId="37" fillId="5" borderId="1" xfId="0" applyNumberFormat="1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6" fontId="16" fillId="0" borderId="3" xfId="4" applyFont="1" applyBorder="1" applyAlignment="1">
      <alignment horizontal="center" vertical="center"/>
    </xf>
    <xf numFmtId="176" fontId="16" fillId="0" borderId="4" xfId="4" applyFont="1" applyBorder="1" applyAlignment="1">
      <alignment horizontal="center" vertical="center"/>
    </xf>
    <xf numFmtId="176" fontId="16" fillId="0" borderId="5" xfId="4" applyFont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4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176" fontId="1" fillId="0" borderId="3" xfId="4" applyFont="1" applyBorder="1" applyAlignment="1">
      <alignment horizontal="center" vertical="center"/>
    </xf>
    <xf numFmtId="176" fontId="1" fillId="0" borderId="4" xfId="4" applyFont="1" applyBorder="1" applyAlignment="1">
      <alignment horizontal="center" vertical="center"/>
    </xf>
    <xf numFmtId="176" fontId="1" fillId="0" borderId="5" xfId="4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177" fontId="2" fillId="5" borderId="6" xfId="0" applyNumberFormat="1" applyFont="1" applyFill="1" applyBorder="1" applyAlignment="1" applyProtection="1">
      <alignment horizontal="center" vertical="center"/>
    </xf>
    <xf numFmtId="177" fontId="2" fillId="5" borderId="7" xfId="0" applyNumberFormat="1" applyFont="1" applyFill="1" applyBorder="1" applyAlignment="1" applyProtection="1">
      <alignment horizontal="center" vertical="center"/>
    </xf>
    <xf numFmtId="177" fontId="2" fillId="5" borderId="8" xfId="0" applyNumberFormat="1" applyFont="1" applyFill="1" applyBorder="1" applyAlignment="1" applyProtection="1">
      <alignment horizontal="center" vertical="center"/>
    </xf>
    <xf numFmtId="177" fontId="2" fillId="5" borderId="9" xfId="0" applyNumberFormat="1" applyFont="1" applyFill="1" applyBorder="1" applyAlignment="1" applyProtection="1">
      <alignment horizontal="center" vertical="center"/>
    </xf>
    <xf numFmtId="177" fontId="2" fillId="5" borderId="10" xfId="0" applyNumberFormat="1" applyFont="1" applyFill="1" applyBorder="1" applyAlignment="1" applyProtection="1">
      <alignment horizontal="center" vertical="center"/>
    </xf>
    <xf numFmtId="177" fontId="2" fillId="5" borderId="11" xfId="0" applyNumberFormat="1" applyFont="1" applyFill="1" applyBorder="1" applyAlignment="1" applyProtection="1">
      <alignment horizontal="center" vertical="center"/>
    </xf>
    <xf numFmtId="0" fontId="19" fillId="3" borderId="4" xfId="0" applyNumberFormat="1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1" fillId="2" borderId="4" xfId="0" applyNumberFormat="1" applyFont="1" applyFill="1" applyBorder="1" applyAlignment="1" applyProtection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5" xfId="0" applyNumberFormat="1" applyFont="1" applyFill="1" applyBorder="1" applyAlignment="1" applyProtection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176" fontId="20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0" fontId="19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49" workbookViewId="0">
      <selection activeCell="C63" sqref="C63"/>
    </sheetView>
  </sheetViews>
  <sheetFormatPr defaultColWidth="9" defaultRowHeight="14.4"/>
  <cols>
    <col min="1" max="1" width="27" style="10" customWidth="1"/>
    <col min="2" max="2" width="11.6640625" style="11" customWidth="1"/>
    <col min="3" max="3" width="16.44140625" style="11" customWidth="1"/>
    <col min="4" max="4" width="48" style="10" customWidth="1"/>
    <col min="5" max="5" width="15.109375" style="11" customWidth="1"/>
    <col min="6" max="6" width="30.21875" style="11" customWidth="1"/>
    <col min="7" max="8" width="11.6640625" style="11" customWidth="1"/>
    <col min="9" max="9" width="18" style="11" customWidth="1"/>
    <col min="10" max="10" width="13.77734375" customWidth="1"/>
    <col min="12" max="12" width="11.44140625" customWidth="1"/>
    <col min="13" max="13" width="13.88671875" bestFit="1" customWidth="1"/>
  </cols>
  <sheetData>
    <row r="1" spans="1:13">
      <c r="C1" s="123" t="s">
        <v>116</v>
      </c>
      <c r="D1" s="123"/>
      <c r="E1" s="123"/>
      <c r="F1" s="123"/>
      <c r="G1" s="123"/>
      <c r="H1" s="123"/>
      <c r="I1" s="123"/>
    </row>
    <row r="2" spans="1:13" ht="17.399999999999999">
      <c r="B2" s="12" t="s">
        <v>0</v>
      </c>
      <c r="C2" s="123"/>
      <c r="D2" s="123"/>
      <c r="E2" s="123"/>
      <c r="F2" s="123"/>
      <c r="G2" s="123"/>
      <c r="H2" s="123"/>
      <c r="I2" s="123"/>
    </row>
    <row r="3" spans="1:13" ht="17.399999999999999">
      <c r="B3" s="12" t="s">
        <v>1</v>
      </c>
      <c r="C3" s="123"/>
      <c r="D3" s="123"/>
      <c r="E3" s="123"/>
      <c r="F3" s="123"/>
      <c r="G3" s="123"/>
      <c r="H3" s="123"/>
      <c r="I3" s="123"/>
    </row>
    <row r="4" spans="1:13" ht="17.399999999999999">
      <c r="B4" s="12" t="s">
        <v>2</v>
      </c>
      <c r="C4" s="138" t="s">
        <v>3</v>
      </c>
      <c r="D4" s="138"/>
      <c r="E4" s="138"/>
      <c r="F4" s="138"/>
      <c r="G4" s="138"/>
      <c r="H4" s="138"/>
      <c r="I4" s="138"/>
    </row>
    <row r="5" spans="1:13" ht="17.399999999999999">
      <c r="B5" s="12" t="s">
        <v>4</v>
      </c>
      <c r="C5" s="139" t="s">
        <v>5</v>
      </c>
      <c r="D5" s="138"/>
      <c r="E5" s="138"/>
      <c r="F5" s="138"/>
      <c r="G5" s="138"/>
      <c r="H5" s="138"/>
      <c r="I5" s="138"/>
    </row>
    <row r="6" spans="1:13">
      <c r="C6" s="140" t="s">
        <v>6</v>
      </c>
      <c r="D6" s="140"/>
      <c r="E6" s="140"/>
      <c r="F6" s="140"/>
      <c r="G6" s="140"/>
      <c r="H6" s="140"/>
      <c r="I6" s="140"/>
    </row>
    <row r="7" spans="1:13" ht="15.6">
      <c r="C7" s="13"/>
      <c r="D7" s="13"/>
      <c r="E7" s="13"/>
      <c r="F7" s="13"/>
      <c r="G7" s="13"/>
      <c r="H7" s="13"/>
      <c r="I7" s="13"/>
    </row>
    <row r="8" spans="1:13" ht="15.6">
      <c r="A8" s="94" t="s">
        <v>115</v>
      </c>
      <c r="B8" s="95"/>
      <c r="C8" s="95"/>
      <c r="D8" s="95"/>
      <c r="E8" s="95"/>
      <c r="F8" s="95"/>
      <c r="G8" s="95"/>
      <c r="H8" s="95"/>
      <c r="I8" s="95"/>
    </row>
    <row r="9" spans="1:13">
      <c r="A9" s="121" t="s">
        <v>7</v>
      </c>
      <c r="B9" s="121"/>
      <c r="C9" s="121"/>
      <c r="D9" s="121"/>
      <c r="E9" s="121"/>
      <c r="F9" s="121"/>
      <c r="G9" s="121"/>
      <c r="H9" s="121"/>
      <c r="I9" s="121"/>
      <c r="J9" s="18"/>
    </row>
    <row r="10" spans="1:13">
      <c r="A10" s="14" t="s">
        <v>8</v>
      </c>
      <c r="B10" s="15" t="s">
        <v>9</v>
      </c>
      <c r="C10" s="16" t="s">
        <v>10</v>
      </c>
      <c r="D10" s="17" t="s">
        <v>11</v>
      </c>
      <c r="E10" s="15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16</v>
      </c>
      <c r="K10" s="18" t="s">
        <v>28</v>
      </c>
    </row>
    <row r="11" spans="1:13">
      <c r="A11" s="14" t="s">
        <v>17</v>
      </c>
      <c r="B11" s="18" t="s">
        <v>18</v>
      </c>
      <c r="C11" s="16" t="s">
        <v>19</v>
      </c>
      <c r="D11" s="19"/>
      <c r="E11" s="14" t="s">
        <v>20</v>
      </c>
      <c r="F11" s="14"/>
      <c r="G11" s="14"/>
      <c r="H11" s="14" t="s">
        <v>21</v>
      </c>
      <c r="I11" s="14" t="s">
        <v>22</v>
      </c>
      <c r="J11" s="14" t="s">
        <v>23</v>
      </c>
      <c r="K11" s="14" t="s">
        <v>29</v>
      </c>
      <c r="L11" s="4" t="s">
        <v>174</v>
      </c>
      <c r="M11" s="4" t="s">
        <v>175</v>
      </c>
    </row>
    <row r="12" spans="1:13" s="5" customFormat="1">
      <c r="A12" s="70" t="s">
        <v>165</v>
      </c>
      <c r="B12" s="64" t="s">
        <v>140</v>
      </c>
      <c r="C12" s="58" t="s">
        <v>103</v>
      </c>
      <c r="D12" s="59"/>
      <c r="E12" s="21" t="s">
        <v>24</v>
      </c>
      <c r="F12" s="22">
        <f>H12-4</f>
        <v>45318</v>
      </c>
      <c r="G12" s="22">
        <f t="shared" ref="G12" si="0">H12-1</f>
        <v>45321</v>
      </c>
      <c r="H12" s="71">
        <v>45322</v>
      </c>
      <c r="I12" s="22">
        <f>H12+3</f>
        <v>45325</v>
      </c>
      <c r="J12" s="22">
        <f t="shared" ref="J12" si="1">I12+2</f>
        <v>45327</v>
      </c>
      <c r="K12" s="22">
        <f>J12+2</f>
        <v>45329</v>
      </c>
    </row>
    <row r="13" spans="1:13" s="5" customFormat="1">
      <c r="A13" s="70" t="s">
        <v>117</v>
      </c>
      <c r="B13" s="64" t="s">
        <v>142</v>
      </c>
      <c r="C13" s="58" t="s">
        <v>141</v>
      </c>
      <c r="D13" s="59"/>
      <c r="E13" s="21" t="s">
        <v>24</v>
      </c>
      <c r="F13" s="22">
        <f>H13-4</f>
        <v>45327</v>
      </c>
      <c r="G13" s="22">
        <f>H13-1</f>
        <v>45330</v>
      </c>
      <c r="H13" s="71">
        <v>45331</v>
      </c>
      <c r="I13" s="22">
        <f>H13+3</f>
        <v>45334</v>
      </c>
      <c r="J13" s="22">
        <f>I13+3</f>
        <v>45337</v>
      </c>
      <c r="K13" s="22">
        <f>J13+1</f>
        <v>45338</v>
      </c>
    </row>
    <row r="14" spans="1:13" s="5" customFormat="1">
      <c r="A14" s="70" t="s">
        <v>106</v>
      </c>
      <c r="B14" s="64" t="s">
        <v>180</v>
      </c>
      <c r="C14" s="111" t="s">
        <v>184</v>
      </c>
      <c r="D14" s="112"/>
      <c r="E14" s="112"/>
      <c r="F14" s="112"/>
      <c r="G14" s="112"/>
      <c r="H14" s="112"/>
      <c r="I14" s="112"/>
      <c r="J14" s="112"/>
      <c r="K14" s="113"/>
    </row>
    <row r="15" spans="1:13" s="80" customFormat="1">
      <c r="A15" s="81" t="s">
        <v>177</v>
      </c>
      <c r="B15" s="82" t="s">
        <v>185</v>
      </c>
      <c r="C15" s="83" t="s">
        <v>179</v>
      </c>
      <c r="D15" s="84"/>
      <c r="E15" s="85" t="s">
        <v>24</v>
      </c>
      <c r="F15" s="79">
        <f>H15-4</f>
        <v>45341</v>
      </c>
      <c r="G15" s="79">
        <f t="shared" ref="G15" si="2">H15-1</f>
        <v>45344</v>
      </c>
      <c r="H15" s="86">
        <v>45345</v>
      </c>
      <c r="I15" s="79">
        <f>H15+3</f>
        <v>45348</v>
      </c>
      <c r="J15" s="79">
        <f t="shared" ref="J15" si="3">I15+2</f>
        <v>45350</v>
      </c>
      <c r="K15" s="79">
        <f>J15+2</f>
        <v>45352</v>
      </c>
    </row>
    <row r="16" spans="1:13" s="80" customFormat="1">
      <c r="A16" s="81" t="s">
        <v>117</v>
      </c>
      <c r="B16" s="82" t="s">
        <v>186</v>
      </c>
      <c r="C16" s="83" t="s">
        <v>144</v>
      </c>
      <c r="D16" s="84"/>
      <c r="E16" s="85" t="s">
        <v>24</v>
      </c>
      <c r="F16" s="79">
        <f>H16-4</f>
        <v>45350</v>
      </c>
      <c r="G16" s="79">
        <f>H16-1</f>
        <v>45353</v>
      </c>
      <c r="H16" s="86">
        <v>45354</v>
      </c>
      <c r="I16" s="79">
        <f>H16+3</f>
        <v>45357</v>
      </c>
      <c r="J16" s="79">
        <f>I16+3</f>
        <v>45360</v>
      </c>
      <c r="K16" s="79">
        <f>J16+1</f>
        <v>45361</v>
      </c>
    </row>
    <row r="17" spans="1:13" s="4" customFormat="1" ht="15.6">
      <c r="A17" s="136" t="s">
        <v>114</v>
      </c>
      <c r="B17" s="136"/>
      <c r="C17" s="136"/>
      <c r="D17" s="136"/>
      <c r="E17" s="136"/>
      <c r="F17" s="136"/>
      <c r="G17" s="136"/>
      <c r="H17" s="136"/>
      <c r="I17" s="136"/>
    </row>
    <row r="18" spans="1:13" s="4" customFormat="1">
      <c r="A18" s="137" t="s">
        <v>26</v>
      </c>
      <c r="B18" s="137"/>
      <c r="C18" s="137"/>
      <c r="D18" s="137"/>
      <c r="E18" s="137"/>
      <c r="F18" s="137"/>
      <c r="G18" s="137"/>
      <c r="H18" s="137"/>
      <c r="I18" s="137"/>
    </row>
    <row r="19" spans="1:13" s="4" customFormat="1">
      <c r="A19" s="14" t="s">
        <v>8</v>
      </c>
      <c r="B19" s="18" t="s">
        <v>9</v>
      </c>
      <c r="C19" s="16" t="s">
        <v>27</v>
      </c>
      <c r="D19" s="17" t="s">
        <v>11</v>
      </c>
      <c r="E19" s="15" t="s">
        <v>12</v>
      </c>
      <c r="F19" s="18" t="s">
        <v>13</v>
      </c>
      <c r="G19" s="18" t="s">
        <v>14</v>
      </c>
      <c r="H19" s="18" t="s">
        <v>15</v>
      </c>
      <c r="I19" s="18" t="s">
        <v>16</v>
      </c>
      <c r="J19" s="18" t="s">
        <v>28</v>
      </c>
      <c r="K19" s="18" t="s">
        <v>28</v>
      </c>
    </row>
    <row r="20" spans="1:13" s="4" customFormat="1">
      <c r="A20" s="14" t="s">
        <v>17</v>
      </c>
      <c r="B20" s="18" t="s">
        <v>18</v>
      </c>
      <c r="C20" s="16" t="s">
        <v>19</v>
      </c>
      <c r="D20" s="20"/>
      <c r="E20" s="14" t="s">
        <v>20</v>
      </c>
      <c r="F20" s="14"/>
      <c r="G20" s="14"/>
      <c r="H20" s="14" t="s">
        <v>21</v>
      </c>
      <c r="I20" s="14" t="s">
        <v>22</v>
      </c>
      <c r="J20" s="14" t="s">
        <v>23</v>
      </c>
      <c r="K20" s="14" t="s">
        <v>29</v>
      </c>
      <c r="L20" s="4" t="s">
        <v>174</v>
      </c>
      <c r="M20" s="4" t="s">
        <v>175</v>
      </c>
    </row>
    <row r="21" spans="1:13" s="5" customFormat="1">
      <c r="A21" s="64" t="s">
        <v>104</v>
      </c>
      <c r="B21" s="64" t="s">
        <v>86</v>
      </c>
      <c r="C21" s="58" t="s">
        <v>105</v>
      </c>
      <c r="D21" s="59"/>
      <c r="E21" s="21" t="s">
        <v>30</v>
      </c>
      <c r="F21" s="22">
        <f>H21-4</f>
        <v>45315</v>
      </c>
      <c r="G21" s="22">
        <f>H21-1</f>
        <v>45318</v>
      </c>
      <c r="H21" s="71">
        <v>45319</v>
      </c>
      <c r="I21" s="22">
        <f>H21+3</f>
        <v>45322</v>
      </c>
      <c r="J21" s="22">
        <f>I21+3</f>
        <v>45325</v>
      </c>
      <c r="K21" s="22">
        <f>J21+1</f>
        <v>45326</v>
      </c>
      <c r="L21" s="78">
        <v>45329</v>
      </c>
      <c r="M21" s="78">
        <v>45332</v>
      </c>
    </row>
    <row r="22" spans="1:13" s="5" customFormat="1">
      <c r="A22" s="70" t="s">
        <v>117</v>
      </c>
      <c r="B22" s="64" t="s">
        <v>118</v>
      </c>
      <c r="C22" s="58" t="s">
        <v>141</v>
      </c>
      <c r="D22" s="59"/>
      <c r="E22" s="21" t="s">
        <v>121</v>
      </c>
      <c r="F22" s="22">
        <f>H22-4</f>
        <v>45327</v>
      </c>
      <c r="G22" s="22">
        <f>H22-1</f>
        <v>45330</v>
      </c>
      <c r="H22" s="71">
        <v>45331</v>
      </c>
      <c r="I22" s="22">
        <f>H22+3</f>
        <v>45334</v>
      </c>
      <c r="J22" s="22">
        <f>I22+3</f>
        <v>45337</v>
      </c>
      <c r="K22" s="22">
        <f>J22+1</f>
        <v>45338</v>
      </c>
      <c r="L22" s="78">
        <v>45343</v>
      </c>
      <c r="M22" s="78">
        <v>45346</v>
      </c>
    </row>
    <row r="23" spans="1:13" s="5" customFormat="1">
      <c r="A23" s="99" t="s">
        <v>119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1"/>
    </row>
    <row r="24" spans="1:13" s="5" customFormat="1">
      <c r="A24" s="99" t="s">
        <v>119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</row>
    <row r="25" spans="1:13" s="5" customFormat="1">
      <c r="A25" s="64" t="s">
        <v>104</v>
      </c>
      <c r="B25" s="64" t="s">
        <v>120</v>
      </c>
      <c r="C25" s="58" t="s">
        <v>143</v>
      </c>
      <c r="D25" s="59"/>
      <c r="E25" s="21" t="s">
        <v>30</v>
      </c>
      <c r="F25" s="22">
        <f>H25-4</f>
        <v>45343</v>
      </c>
      <c r="G25" s="22">
        <f>H25-1</f>
        <v>45346</v>
      </c>
      <c r="H25" s="71">
        <v>45347</v>
      </c>
      <c r="I25" s="22">
        <f>H25+3</f>
        <v>45350</v>
      </c>
      <c r="J25" s="22">
        <f>I25+3</f>
        <v>45353</v>
      </c>
      <c r="K25" s="22">
        <f>J25+1</f>
        <v>45354</v>
      </c>
    </row>
    <row r="26" spans="1:13" s="5" customFormat="1">
      <c r="A26" s="70" t="s">
        <v>117</v>
      </c>
      <c r="B26" s="64" t="s">
        <v>145</v>
      </c>
      <c r="C26" s="58" t="s">
        <v>144</v>
      </c>
      <c r="D26" s="59"/>
      <c r="E26" s="21" t="s">
        <v>121</v>
      </c>
      <c r="F26" s="22">
        <f>H26-4</f>
        <v>45350</v>
      </c>
      <c r="G26" s="22">
        <f>H26-1</f>
        <v>45353</v>
      </c>
      <c r="H26" s="71">
        <v>45354</v>
      </c>
      <c r="I26" s="22">
        <f>H26+3</f>
        <v>45357</v>
      </c>
      <c r="J26" s="22">
        <f>I26+3</f>
        <v>45360</v>
      </c>
      <c r="K26" s="22">
        <f>J26+1</f>
        <v>45361</v>
      </c>
    </row>
    <row r="27" spans="1:13" ht="32.4">
      <c r="A27" s="129" t="s">
        <v>98</v>
      </c>
      <c r="B27" s="95"/>
      <c r="C27" s="95"/>
      <c r="D27" s="95"/>
      <c r="E27" s="95"/>
      <c r="F27" s="95"/>
      <c r="G27" s="95"/>
      <c r="H27" s="95"/>
      <c r="I27" s="95"/>
    </row>
    <row r="28" spans="1:13">
      <c r="A28" s="130" t="s">
        <v>32</v>
      </c>
      <c r="B28" s="121"/>
      <c r="C28" s="121"/>
      <c r="D28" s="121"/>
      <c r="E28" s="121"/>
      <c r="F28" s="121"/>
      <c r="G28" s="121"/>
      <c r="H28" s="121"/>
      <c r="I28" s="121"/>
    </row>
    <row r="29" spans="1:13">
      <c r="A29" s="14" t="s">
        <v>8</v>
      </c>
      <c r="B29" s="15" t="s">
        <v>9</v>
      </c>
      <c r="C29" s="23" t="s">
        <v>27</v>
      </c>
      <c r="D29" s="17" t="s">
        <v>11</v>
      </c>
      <c r="E29" s="15" t="s">
        <v>12</v>
      </c>
      <c r="F29" s="18" t="s">
        <v>13</v>
      </c>
      <c r="G29" s="18" t="s">
        <v>14</v>
      </c>
      <c r="H29" s="18" t="s">
        <v>15</v>
      </c>
      <c r="I29" s="18" t="s">
        <v>16</v>
      </c>
      <c r="J29" s="18" t="s">
        <v>16</v>
      </c>
    </row>
    <row r="30" spans="1:13">
      <c r="A30" s="14" t="s">
        <v>17</v>
      </c>
      <c r="B30" s="18" t="s">
        <v>18</v>
      </c>
      <c r="C30" s="23" t="s">
        <v>19</v>
      </c>
      <c r="D30" s="19"/>
      <c r="E30" s="14" t="s">
        <v>20</v>
      </c>
      <c r="F30" s="14"/>
      <c r="G30" s="14"/>
      <c r="H30" s="14" t="s">
        <v>21</v>
      </c>
      <c r="I30" s="14" t="s">
        <v>33</v>
      </c>
      <c r="J30" s="14" t="s">
        <v>31</v>
      </c>
    </row>
    <row r="31" spans="1:13" s="5" customFormat="1">
      <c r="A31" s="1" t="s">
        <v>34</v>
      </c>
      <c r="B31" s="1" t="s">
        <v>87</v>
      </c>
      <c r="C31" s="2" t="s">
        <v>88</v>
      </c>
      <c r="D31" s="3"/>
      <c r="E31" s="24" t="s">
        <v>35</v>
      </c>
      <c r="F31" s="22">
        <f t="shared" ref="F31" si="4">H31-4</f>
        <v>45314</v>
      </c>
      <c r="G31" s="22">
        <f>H31-2</f>
        <v>45316</v>
      </c>
      <c r="H31" s="65">
        <v>45318</v>
      </c>
      <c r="I31" s="22">
        <f t="shared" ref="I31" si="5">H31+6</f>
        <v>45324</v>
      </c>
      <c r="J31" s="22">
        <f>I31+1</f>
        <v>45325</v>
      </c>
    </row>
    <row r="32" spans="1:13" s="5" customFormat="1" ht="15.6" customHeight="1">
      <c r="A32" s="1" t="s">
        <v>166</v>
      </c>
      <c r="B32" s="1" t="s">
        <v>167</v>
      </c>
      <c r="C32" s="25" t="s">
        <v>146</v>
      </c>
      <c r="D32" s="26"/>
      <c r="E32" s="24" t="s">
        <v>35</v>
      </c>
      <c r="F32" s="22">
        <f>H32-4</f>
        <v>45321</v>
      </c>
      <c r="G32" s="22">
        <f t="shared" ref="G32" si="6">H32-2</f>
        <v>45323</v>
      </c>
      <c r="H32" s="22">
        <v>45325</v>
      </c>
      <c r="I32" s="22">
        <f>H32+6</f>
        <v>45331</v>
      </c>
      <c r="J32" s="22">
        <f t="shared" ref="J32" si="7">I32+1</f>
        <v>45332</v>
      </c>
    </row>
    <row r="33" spans="1:11" s="5" customFormat="1">
      <c r="A33" s="1" t="s">
        <v>34</v>
      </c>
      <c r="B33" s="1" t="s">
        <v>182</v>
      </c>
      <c r="C33" s="105" t="s">
        <v>184</v>
      </c>
      <c r="D33" s="106"/>
      <c r="E33" s="106"/>
      <c r="F33" s="106"/>
      <c r="G33" s="106"/>
      <c r="H33" s="106"/>
      <c r="I33" s="106"/>
      <c r="J33" s="107"/>
    </row>
    <row r="34" spans="1:11" s="5" customFormat="1" ht="16.2" customHeight="1">
      <c r="A34" s="1" t="s">
        <v>166</v>
      </c>
      <c r="B34" s="1" t="s">
        <v>183</v>
      </c>
      <c r="C34" s="108"/>
      <c r="D34" s="109"/>
      <c r="E34" s="109"/>
      <c r="F34" s="109"/>
      <c r="G34" s="109"/>
      <c r="H34" s="109"/>
      <c r="I34" s="109"/>
      <c r="J34" s="110"/>
    </row>
    <row r="35" spans="1:11" s="5" customFormat="1">
      <c r="A35" s="1" t="s">
        <v>34</v>
      </c>
      <c r="B35" s="1" t="s">
        <v>122</v>
      </c>
      <c r="C35" s="2" t="s">
        <v>123</v>
      </c>
      <c r="D35" s="3"/>
      <c r="E35" s="24" t="s">
        <v>35</v>
      </c>
      <c r="F35" s="22">
        <f t="shared" ref="F35" si="8">H35-4</f>
        <v>45342</v>
      </c>
      <c r="G35" s="22">
        <f>H35-2</f>
        <v>45344</v>
      </c>
      <c r="H35" s="65">
        <v>45346</v>
      </c>
      <c r="I35" s="22">
        <f t="shared" ref="I35" si="9">H35+6</f>
        <v>45352</v>
      </c>
      <c r="J35" s="22">
        <f t="shared" ref="J35:J36" si="10">I35+1</f>
        <v>45353</v>
      </c>
    </row>
    <row r="36" spans="1:11" s="5" customFormat="1" ht="15.6" customHeight="1">
      <c r="A36" s="1" t="s">
        <v>106</v>
      </c>
      <c r="B36" s="1" t="s">
        <v>149</v>
      </c>
      <c r="C36" s="25" t="s">
        <v>148</v>
      </c>
      <c r="D36" s="26"/>
      <c r="E36" s="24" t="s">
        <v>35</v>
      </c>
      <c r="F36" s="22">
        <f>H36-4</f>
        <v>45349</v>
      </c>
      <c r="G36" s="22">
        <f t="shared" ref="G36" si="11">H36-2</f>
        <v>45351</v>
      </c>
      <c r="H36" s="22">
        <v>45353</v>
      </c>
      <c r="I36" s="22">
        <f>H36+6</f>
        <v>45359</v>
      </c>
      <c r="J36" s="22">
        <f t="shared" si="10"/>
        <v>45360</v>
      </c>
    </row>
    <row r="37" spans="1:11" s="6" customFormat="1" ht="22.2" customHeight="1">
      <c r="A37" s="131" t="s">
        <v>111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42"/>
    </row>
    <row r="38" spans="1:11" s="7" customFormat="1">
      <c r="A38" s="133" t="s">
        <v>36</v>
      </c>
      <c r="B38" s="134"/>
      <c r="C38" s="134"/>
      <c r="D38" s="134"/>
      <c r="E38" s="134"/>
      <c r="F38" s="134"/>
      <c r="G38" s="134"/>
      <c r="H38" s="134"/>
      <c r="I38" s="135"/>
      <c r="J38"/>
    </row>
    <row r="39" spans="1:11" s="7" customFormat="1">
      <c r="A39" s="14" t="s">
        <v>8</v>
      </c>
      <c r="B39" s="15" t="s">
        <v>9</v>
      </c>
      <c r="C39" s="23" t="s">
        <v>27</v>
      </c>
      <c r="D39" s="17" t="s">
        <v>11</v>
      </c>
      <c r="E39" s="15" t="s">
        <v>12</v>
      </c>
      <c r="F39" s="18" t="s">
        <v>13</v>
      </c>
      <c r="G39" s="18" t="s">
        <v>14</v>
      </c>
      <c r="H39" s="18" t="s">
        <v>15</v>
      </c>
      <c r="I39" s="18" t="s">
        <v>16</v>
      </c>
      <c r="J39" s="18" t="s">
        <v>16</v>
      </c>
      <c r="K39" s="18" t="s">
        <v>16</v>
      </c>
    </row>
    <row r="40" spans="1:11" s="7" customFormat="1">
      <c r="A40" s="14" t="s">
        <v>17</v>
      </c>
      <c r="B40" s="18" t="s">
        <v>18</v>
      </c>
      <c r="C40" s="23" t="s">
        <v>19</v>
      </c>
      <c r="D40" s="19"/>
      <c r="E40" s="14" t="s">
        <v>20</v>
      </c>
      <c r="F40" s="14"/>
      <c r="G40" s="14"/>
      <c r="H40" s="14" t="s">
        <v>21</v>
      </c>
      <c r="I40" s="14" t="s">
        <v>37</v>
      </c>
      <c r="J40" s="14" t="s">
        <v>38</v>
      </c>
      <c r="K40" s="14" t="s">
        <v>175</v>
      </c>
    </row>
    <row r="41" spans="1:11" s="5" customFormat="1">
      <c r="A41" s="27" t="s">
        <v>124</v>
      </c>
      <c r="B41" s="28" t="s">
        <v>89</v>
      </c>
      <c r="C41" s="60" t="s">
        <v>90</v>
      </c>
      <c r="D41" s="30"/>
      <c r="E41" s="21" t="s">
        <v>40</v>
      </c>
      <c r="F41" s="22">
        <f t="shared" ref="F41" si="12">H41-4</f>
        <v>45312</v>
      </c>
      <c r="G41" s="22">
        <f t="shared" ref="G41" si="13">H41-1</f>
        <v>45315</v>
      </c>
      <c r="H41" s="31">
        <v>45316</v>
      </c>
      <c r="I41" s="22">
        <f t="shared" ref="I41" si="14">H41+7</f>
        <v>45323</v>
      </c>
      <c r="J41" s="22">
        <f t="shared" ref="J41" si="15">I41+3</f>
        <v>45326</v>
      </c>
      <c r="K41" s="22">
        <f t="shared" ref="K41" si="16">J41+1</f>
        <v>45327</v>
      </c>
    </row>
    <row r="42" spans="1:11" s="5" customFormat="1">
      <c r="A42" s="102" t="s">
        <v>178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4"/>
    </row>
    <row r="43" spans="1:11" s="5" customFormat="1">
      <c r="A43" s="27" t="s">
        <v>168</v>
      </c>
      <c r="B43" s="28" t="s">
        <v>151</v>
      </c>
      <c r="C43" s="29" t="s">
        <v>150</v>
      </c>
      <c r="D43" s="30"/>
      <c r="E43" s="21" t="s">
        <v>40</v>
      </c>
      <c r="F43" s="22">
        <f>H43-4</f>
        <v>45326</v>
      </c>
      <c r="G43" s="22">
        <f>H43-1</f>
        <v>45329</v>
      </c>
      <c r="H43" s="31">
        <v>45330</v>
      </c>
      <c r="I43" s="22">
        <f>H43+7</f>
        <v>45337</v>
      </c>
      <c r="J43" s="22">
        <f>I43+3</f>
        <v>45340</v>
      </c>
      <c r="K43" s="22">
        <f>J43+1</f>
        <v>45341</v>
      </c>
    </row>
    <row r="44" spans="1:11" s="5" customFormat="1">
      <c r="A44" s="96" t="s">
        <v>125</v>
      </c>
      <c r="B44" s="97"/>
      <c r="C44" s="97"/>
      <c r="D44" s="97"/>
      <c r="E44" s="97"/>
      <c r="F44" s="97"/>
      <c r="G44" s="97"/>
      <c r="H44" s="97"/>
      <c r="I44" s="97"/>
      <c r="J44" s="97"/>
      <c r="K44" s="98"/>
    </row>
    <row r="45" spans="1:11" s="5" customFormat="1">
      <c r="A45" s="96" t="s">
        <v>125</v>
      </c>
      <c r="B45" s="97"/>
      <c r="C45" s="97"/>
      <c r="D45" s="97"/>
      <c r="E45" s="97"/>
      <c r="F45" s="97"/>
      <c r="G45" s="97"/>
      <c r="H45" s="97"/>
      <c r="I45" s="97"/>
      <c r="J45" s="97"/>
      <c r="K45" s="98"/>
    </row>
    <row r="46" spans="1:11" s="5" customFormat="1">
      <c r="A46" s="27" t="s">
        <v>41</v>
      </c>
      <c r="B46" s="28" t="s">
        <v>153</v>
      </c>
      <c r="C46" s="29" t="s">
        <v>152</v>
      </c>
      <c r="D46" s="30"/>
      <c r="E46" s="21" t="s">
        <v>40</v>
      </c>
      <c r="F46" s="22">
        <f>H46-4</f>
        <v>45347</v>
      </c>
      <c r="G46" s="22">
        <f>H46-1</f>
        <v>45350</v>
      </c>
      <c r="H46" s="31">
        <v>45351</v>
      </c>
      <c r="I46" s="22">
        <f>H46+7</f>
        <v>45358</v>
      </c>
      <c r="J46" s="22">
        <f>I46+3</f>
        <v>45361</v>
      </c>
      <c r="K46" s="22">
        <f>J46+1</f>
        <v>45362</v>
      </c>
    </row>
    <row r="47" spans="1:11" s="8" customFormat="1" ht="15.6">
      <c r="A47" s="124" t="s">
        <v>113</v>
      </c>
      <c r="B47" s="125"/>
      <c r="C47" s="125"/>
      <c r="D47" s="125"/>
      <c r="E47" s="125"/>
      <c r="F47" s="125"/>
      <c r="G47" s="125"/>
      <c r="H47" s="125"/>
      <c r="I47" s="126"/>
    </row>
    <row r="48" spans="1:11" s="8" customFormat="1">
      <c r="A48" s="127" t="s">
        <v>42</v>
      </c>
      <c r="B48" s="120"/>
      <c r="C48" s="120"/>
      <c r="D48" s="120"/>
      <c r="E48" s="120"/>
      <c r="F48" s="120"/>
      <c r="G48" s="120"/>
      <c r="H48" s="120"/>
      <c r="I48" s="128"/>
    </row>
    <row r="49" spans="1:10" s="8" customFormat="1">
      <c r="A49" s="32" t="s">
        <v>8</v>
      </c>
      <c r="B49" s="33" t="s">
        <v>9</v>
      </c>
      <c r="C49" s="34" t="s">
        <v>27</v>
      </c>
      <c r="D49" s="35" t="s">
        <v>11</v>
      </c>
      <c r="E49" s="36" t="s">
        <v>12</v>
      </c>
      <c r="F49" s="33" t="s">
        <v>13</v>
      </c>
      <c r="G49" s="33" t="s">
        <v>14</v>
      </c>
      <c r="H49" s="33" t="s">
        <v>15</v>
      </c>
      <c r="I49" s="33" t="s">
        <v>16</v>
      </c>
      <c r="J49" s="33" t="s">
        <v>16</v>
      </c>
    </row>
    <row r="50" spans="1:10" s="8" customFormat="1">
      <c r="A50" s="32" t="s">
        <v>17</v>
      </c>
      <c r="B50" s="33" t="s">
        <v>18</v>
      </c>
      <c r="C50" s="34" t="s">
        <v>19</v>
      </c>
      <c r="D50" s="32"/>
      <c r="E50" s="32" t="s">
        <v>20</v>
      </c>
      <c r="F50" s="32"/>
      <c r="G50" s="32"/>
      <c r="H50" s="32" t="s">
        <v>21</v>
      </c>
      <c r="I50" s="32" t="s">
        <v>43</v>
      </c>
      <c r="J50" s="32" t="s">
        <v>44</v>
      </c>
    </row>
    <row r="51" spans="1:10" s="9" customFormat="1">
      <c r="A51" s="37" t="s">
        <v>85</v>
      </c>
      <c r="B51" s="38" t="s">
        <v>107</v>
      </c>
      <c r="C51" s="68" t="s">
        <v>108</v>
      </c>
      <c r="D51" s="61"/>
      <c r="E51" s="40" t="s">
        <v>45</v>
      </c>
      <c r="F51" s="41">
        <f>H51-4</f>
        <v>45315</v>
      </c>
      <c r="G51" s="41">
        <f>H51-1</f>
        <v>45318</v>
      </c>
      <c r="H51" s="41">
        <v>45319</v>
      </c>
      <c r="I51" s="41">
        <f>H51+14</f>
        <v>45333</v>
      </c>
      <c r="J51" s="41">
        <f>I51+2</f>
        <v>45335</v>
      </c>
    </row>
    <row r="52" spans="1:10" s="9" customFormat="1">
      <c r="A52" s="37" t="s">
        <v>127</v>
      </c>
      <c r="B52" s="38" t="s">
        <v>126</v>
      </c>
      <c r="C52" s="39" t="s">
        <v>154</v>
      </c>
      <c r="D52" s="61"/>
      <c r="E52" s="40" t="s">
        <v>45</v>
      </c>
      <c r="F52" s="41">
        <f>H52-4</f>
        <v>45322</v>
      </c>
      <c r="G52" s="41">
        <f>H52-1</f>
        <v>45325</v>
      </c>
      <c r="H52" s="41">
        <v>45326</v>
      </c>
      <c r="I52" s="41">
        <f>H52+14</f>
        <v>45340</v>
      </c>
      <c r="J52" s="41">
        <f>I52+2</f>
        <v>45342</v>
      </c>
    </row>
    <row r="53" spans="1:10" s="9" customFormat="1">
      <c r="A53" s="37" t="s">
        <v>169</v>
      </c>
      <c r="B53" s="38" t="s">
        <v>176</v>
      </c>
      <c r="C53" s="114" t="s">
        <v>119</v>
      </c>
      <c r="D53" s="115"/>
      <c r="E53" s="115"/>
      <c r="F53" s="115"/>
      <c r="G53" s="115"/>
      <c r="H53" s="115"/>
      <c r="I53" s="115"/>
      <c r="J53" s="116"/>
    </row>
    <row r="54" spans="1:10" s="9" customFormat="1">
      <c r="A54" s="37" t="s">
        <v>128</v>
      </c>
      <c r="B54" s="38" t="s">
        <v>155</v>
      </c>
      <c r="C54" s="117"/>
      <c r="D54" s="118"/>
      <c r="E54" s="118"/>
      <c r="F54" s="118"/>
      <c r="G54" s="118"/>
      <c r="H54" s="118"/>
      <c r="I54" s="118"/>
      <c r="J54" s="119"/>
    </row>
    <row r="55" spans="1:10" s="9" customFormat="1">
      <c r="A55" s="37" t="s">
        <v>170</v>
      </c>
      <c r="B55" s="38" t="s">
        <v>156</v>
      </c>
      <c r="C55" s="68" t="s">
        <v>129</v>
      </c>
      <c r="D55" s="61"/>
      <c r="E55" s="40" t="s">
        <v>45</v>
      </c>
      <c r="F55" s="41">
        <f>H55-4</f>
        <v>45343</v>
      </c>
      <c r="G55" s="41">
        <f>H55-1</f>
        <v>45346</v>
      </c>
      <c r="H55" s="41">
        <v>45347</v>
      </c>
      <c r="I55" s="41">
        <f>H55+14</f>
        <v>45361</v>
      </c>
      <c r="J55" s="41">
        <f>I55+2</f>
        <v>45363</v>
      </c>
    </row>
    <row r="56" spans="1:10" s="8" customFormat="1" ht="15.6">
      <c r="A56" s="77" t="s">
        <v>112</v>
      </c>
      <c r="B56" s="66"/>
      <c r="C56" s="66"/>
      <c r="D56" s="66"/>
      <c r="E56" s="66"/>
      <c r="F56" s="66"/>
      <c r="G56" s="66"/>
      <c r="H56" s="66"/>
      <c r="I56" s="67"/>
    </row>
    <row r="57" spans="1:10" s="8" customFormat="1">
      <c r="A57" s="120" t="s">
        <v>130</v>
      </c>
      <c r="B57" s="120"/>
      <c r="C57" s="120"/>
      <c r="D57" s="120"/>
      <c r="E57" s="120"/>
      <c r="F57" s="120"/>
      <c r="G57" s="120"/>
      <c r="H57" s="120"/>
      <c r="I57" s="120"/>
    </row>
    <row r="58" spans="1:10" s="8" customFormat="1">
      <c r="A58" s="44" t="s">
        <v>8</v>
      </c>
      <c r="B58" s="36" t="s">
        <v>9</v>
      </c>
      <c r="C58" s="34" t="s">
        <v>27</v>
      </c>
      <c r="D58" s="35" t="s">
        <v>11</v>
      </c>
      <c r="E58" s="36" t="s">
        <v>110</v>
      </c>
      <c r="F58" s="33" t="s">
        <v>13</v>
      </c>
      <c r="G58" s="33" t="s">
        <v>14</v>
      </c>
      <c r="H58" s="33" t="s">
        <v>131</v>
      </c>
      <c r="I58" s="33" t="s">
        <v>16</v>
      </c>
      <c r="J58" s="33" t="s">
        <v>16</v>
      </c>
    </row>
    <row r="59" spans="1:10" s="8" customFormat="1">
      <c r="A59" s="44" t="s">
        <v>17</v>
      </c>
      <c r="B59" s="33" t="s">
        <v>18</v>
      </c>
      <c r="C59" s="34" t="s">
        <v>19</v>
      </c>
      <c r="D59" s="45"/>
      <c r="E59" s="33" t="s">
        <v>20</v>
      </c>
      <c r="F59" s="32"/>
      <c r="G59" s="32"/>
      <c r="H59" s="32" t="s">
        <v>21</v>
      </c>
      <c r="I59" s="32" t="s">
        <v>39</v>
      </c>
      <c r="J59" s="32" t="s">
        <v>38</v>
      </c>
    </row>
    <row r="60" spans="1:10" s="8" customFormat="1" ht="14.25" customHeight="1">
      <c r="A60" s="62" t="s">
        <v>84</v>
      </c>
      <c r="B60" s="63" t="s">
        <v>92</v>
      </c>
      <c r="C60" s="52" t="s">
        <v>93</v>
      </c>
      <c r="D60" s="50"/>
      <c r="E60" s="50" t="s">
        <v>46</v>
      </c>
      <c r="F60" s="51">
        <f t="shared" ref="F60:F61" si="17">SUM(H60-4)</f>
        <v>45314</v>
      </c>
      <c r="G60" s="51">
        <f t="shared" ref="G60:G61" si="18">H60-2</f>
        <v>45316</v>
      </c>
      <c r="H60" s="51">
        <v>45318</v>
      </c>
      <c r="I60" s="51">
        <f>H60+6</f>
        <v>45324</v>
      </c>
      <c r="J60" s="51">
        <f t="shared" ref="J60:J61" si="19">I60+2</f>
        <v>45326</v>
      </c>
    </row>
    <row r="61" spans="1:10" s="8" customFormat="1">
      <c r="A61" s="46" t="s">
        <v>132</v>
      </c>
      <c r="B61" s="47" t="s">
        <v>133</v>
      </c>
      <c r="C61" s="48" t="s">
        <v>157</v>
      </c>
      <c r="D61" s="49"/>
      <c r="E61" s="50" t="s">
        <v>46</v>
      </c>
      <c r="F61" s="51">
        <f t="shared" si="17"/>
        <v>45321</v>
      </c>
      <c r="G61" s="51">
        <f t="shared" si="18"/>
        <v>45323</v>
      </c>
      <c r="H61" s="51">
        <v>45325</v>
      </c>
      <c r="I61" s="51">
        <f t="shared" ref="I61" si="20">H61+6</f>
        <v>45331</v>
      </c>
      <c r="J61" s="51">
        <f t="shared" si="19"/>
        <v>45333</v>
      </c>
    </row>
    <row r="62" spans="1:10" s="8" customFormat="1">
      <c r="A62" s="46" t="s">
        <v>171</v>
      </c>
      <c r="B62" s="47" t="s">
        <v>134</v>
      </c>
      <c r="C62" s="48" t="s">
        <v>158</v>
      </c>
      <c r="D62" s="49"/>
      <c r="E62" s="50" t="s">
        <v>46</v>
      </c>
      <c r="F62" s="51">
        <f t="shared" ref="F62:F64" si="21">SUM(H62-4)</f>
        <v>45328</v>
      </c>
      <c r="G62" s="51">
        <f t="shared" ref="G62:G64" si="22">H62-2</f>
        <v>45330</v>
      </c>
      <c r="H62" s="51">
        <v>45332</v>
      </c>
      <c r="I62" s="51">
        <f t="shared" ref="I62:I64" si="23">H62+6</f>
        <v>45338</v>
      </c>
      <c r="J62" s="51">
        <f t="shared" ref="J62:J64" si="24">I62+2</f>
        <v>45340</v>
      </c>
    </row>
    <row r="63" spans="1:10" s="87" customFormat="1">
      <c r="A63" s="88" t="s">
        <v>181</v>
      </c>
      <c r="B63" s="89" t="s">
        <v>135</v>
      </c>
      <c r="C63" s="90" t="s">
        <v>187</v>
      </c>
      <c r="D63" s="91"/>
      <c r="E63" s="92" t="s">
        <v>46</v>
      </c>
      <c r="F63" s="93">
        <f t="shared" si="21"/>
        <v>45335</v>
      </c>
      <c r="G63" s="93">
        <f t="shared" si="22"/>
        <v>45337</v>
      </c>
      <c r="H63" s="93">
        <v>45339</v>
      </c>
      <c r="I63" s="93">
        <f t="shared" si="23"/>
        <v>45345</v>
      </c>
      <c r="J63" s="93">
        <f t="shared" si="24"/>
        <v>45347</v>
      </c>
    </row>
    <row r="64" spans="1:10" s="8" customFormat="1" ht="14.25" customHeight="1">
      <c r="A64" s="62" t="s">
        <v>91</v>
      </c>
      <c r="B64" s="63" t="s">
        <v>136</v>
      </c>
      <c r="C64" s="52" t="s">
        <v>159</v>
      </c>
      <c r="D64" s="50"/>
      <c r="E64" s="50" t="s">
        <v>46</v>
      </c>
      <c r="F64" s="51">
        <f t="shared" si="21"/>
        <v>45342</v>
      </c>
      <c r="G64" s="51">
        <f t="shared" si="22"/>
        <v>45344</v>
      </c>
      <c r="H64" s="51">
        <v>45346</v>
      </c>
      <c r="I64" s="51">
        <f t="shared" si="23"/>
        <v>45352</v>
      </c>
      <c r="J64" s="51">
        <f t="shared" si="24"/>
        <v>45354</v>
      </c>
    </row>
    <row r="65" spans="1:10" s="8" customFormat="1" ht="30">
      <c r="A65" s="69" t="s">
        <v>101</v>
      </c>
      <c r="B65" s="66"/>
      <c r="C65" s="66"/>
      <c r="D65" s="66"/>
      <c r="E65" s="66"/>
      <c r="F65" s="66"/>
      <c r="G65" s="66"/>
      <c r="H65" s="66"/>
      <c r="I65" s="67"/>
    </row>
    <row r="66" spans="1:10" s="8" customFormat="1">
      <c r="A66" s="122" t="s">
        <v>102</v>
      </c>
      <c r="B66" s="120"/>
      <c r="C66" s="120"/>
      <c r="D66" s="120"/>
      <c r="E66" s="120"/>
      <c r="F66" s="120"/>
      <c r="G66" s="120"/>
      <c r="H66" s="120"/>
      <c r="I66" s="120"/>
    </row>
    <row r="67" spans="1:10" s="8" customFormat="1">
      <c r="A67" s="44" t="s">
        <v>8</v>
      </c>
      <c r="B67" s="36" t="s">
        <v>9</v>
      </c>
      <c r="C67" s="34" t="s">
        <v>27</v>
      </c>
      <c r="D67" s="35" t="s">
        <v>11</v>
      </c>
      <c r="E67" s="36" t="s">
        <v>12</v>
      </c>
      <c r="F67" s="33" t="s">
        <v>13</v>
      </c>
      <c r="G67" s="33" t="s">
        <v>14</v>
      </c>
      <c r="H67" s="33" t="s">
        <v>15</v>
      </c>
      <c r="I67" s="33" t="s">
        <v>16</v>
      </c>
      <c r="J67" s="33" t="s">
        <v>16</v>
      </c>
    </row>
    <row r="68" spans="1:10" s="8" customFormat="1">
      <c r="A68" s="44" t="s">
        <v>17</v>
      </c>
      <c r="B68" s="33" t="s">
        <v>18</v>
      </c>
      <c r="C68" s="34" t="s">
        <v>19</v>
      </c>
      <c r="D68" s="45"/>
      <c r="E68" s="33" t="s">
        <v>20</v>
      </c>
      <c r="F68" s="32"/>
      <c r="G68" s="32"/>
      <c r="H68" s="32" t="s">
        <v>21</v>
      </c>
      <c r="I68" s="32" t="s">
        <v>100</v>
      </c>
      <c r="J68" s="32" t="s">
        <v>99</v>
      </c>
    </row>
    <row r="69" spans="1:10" s="8" customFormat="1" ht="14.25" customHeight="1">
      <c r="A69" s="62" t="s">
        <v>96</v>
      </c>
      <c r="B69" s="63" t="s">
        <v>97</v>
      </c>
      <c r="C69" s="48">
        <v>44402</v>
      </c>
      <c r="D69" s="50"/>
      <c r="E69" s="50" t="s">
        <v>138</v>
      </c>
      <c r="F69" s="51">
        <f t="shared" ref="F69" si="25">SUM(H69-4)</f>
        <v>45318</v>
      </c>
      <c r="G69" s="51">
        <f t="shared" ref="G69" si="26">H69-2</f>
        <v>45320</v>
      </c>
      <c r="H69" s="51">
        <v>45322</v>
      </c>
      <c r="I69" s="51">
        <f t="shared" ref="I69" si="27">H69+6</f>
        <v>45328</v>
      </c>
      <c r="J69" s="51">
        <f t="shared" ref="J69" si="28">I69+2</f>
        <v>45330</v>
      </c>
    </row>
    <row r="70" spans="1:10" s="8" customFormat="1">
      <c r="A70" s="46" t="s">
        <v>173</v>
      </c>
      <c r="B70" s="47" t="s">
        <v>172</v>
      </c>
      <c r="C70" s="48">
        <v>43038</v>
      </c>
      <c r="D70" s="49"/>
      <c r="E70" s="50" t="s">
        <v>139</v>
      </c>
      <c r="F70" s="51">
        <f t="shared" ref="F70:F71" si="29">SUM(H70-4)</f>
        <v>45325</v>
      </c>
      <c r="G70" s="51">
        <f t="shared" ref="G70:G71" si="30">H70-2</f>
        <v>45327</v>
      </c>
      <c r="H70" s="51">
        <v>45329</v>
      </c>
      <c r="I70" s="51">
        <f t="shared" ref="I70:I71" si="31">H70+6</f>
        <v>45335</v>
      </c>
      <c r="J70" s="51">
        <f t="shared" ref="J70" si="32">I70+2</f>
        <v>45337</v>
      </c>
    </row>
    <row r="71" spans="1:10" s="9" customFormat="1">
      <c r="A71" s="72" t="s">
        <v>109</v>
      </c>
      <c r="B71" s="73" t="s">
        <v>147</v>
      </c>
      <c r="C71" s="74" t="s">
        <v>160</v>
      </c>
      <c r="D71" s="75"/>
      <c r="E71" s="50" t="s">
        <v>137</v>
      </c>
      <c r="F71" s="76">
        <f t="shared" si="29"/>
        <v>45332</v>
      </c>
      <c r="G71" s="76">
        <f t="shared" si="30"/>
        <v>45334</v>
      </c>
      <c r="H71" s="51">
        <v>45336</v>
      </c>
      <c r="I71" s="76">
        <f t="shared" si="31"/>
        <v>45342</v>
      </c>
      <c r="J71" s="76">
        <f>I71+2</f>
        <v>45344</v>
      </c>
    </row>
    <row r="72" spans="1:10" s="8" customFormat="1" ht="14.25" customHeight="1">
      <c r="A72" s="62" t="s">
        <v>94</v>
      </c>
      <c r="B72" s="63" t="s">
        <v>161</v>
      </c>
      <c r="C72" s="48">
        <v>44403</v>
      </c>
      <c r="D72" s="50"/>
      <c r="E72" s="50" t="s">
        <v>137</v>
      </c>
      <c r="F72" s="51">
        <f t="shared" ref="F72:F74" si="33">SUM(H72-4)</f>
        <v>45339</v>
      </c>
      <c r="G72" s="51">
        <f t="shared" ref="G72:G74" si="34">H72-2</f>
        <v>45341</v>
      </c>
      <c r="H72" s="51">
        <v>45343</v>
      </c>
      <c r="I72" s="51">
        <f t="shared" ref="I72:I74" si="35">H72+6</f>
        <v>45349</v>
      </c>
      <c r="J72" s="51">
        <f t="shared" ref="J72:J73" si="36">I72+2</f>
        <v>45351</v>
      </c>
    </row>
    <row r="73" spans="1:10" s="8" customFormat="1">
      <c r="A73" s="46" t="s">
        <v>95</v>
      </c>
      <c r="B73" s="47" t="s">
        <v>162</v>
      </c>
      <c r="C73" s="48">
        <v>43039</v>
      </c>
      <c r="D73" s="49"/>
      <c r="E73" s="50" t="s">
        <v>137</v>
      </c>
      <c r="F73" s="51">
        <f t="shared" si="33"/>
        <v>45346</v>
      </c>
      <c r="G73" s="51">
        <f t="shared" si="34"/>
        <v>45348</v>
      </c>
      <c r="H73" s="51">
        <v>45350</v>
      </c>
      <c r="I73" s="51">
        <f t="shared" si="35"/>
        <v>45356</v>
      </c>
      <c r="J73" s="51">
        <f t="shared" si="36"/>
        <v>45358</v>
      </c>
    </row>
    <row r="74" spans="1:10" s="9" customFormat="1">
      <c r="A74" s="72" t="s">
        <v>109</v>
      </c>
      <c r="B74" s="73" t="s">
        <v>164</v>
      </c>
      <c r="C74" s="74" t="s">
        <v>163</v>
      </c>
      <c r="D74" s="75"/>
      <c r="E74" s="50" t="s">
        <v>137</v>
      </c>
      <c r="F74" s="76">
        <f t="shared" si="33"/>
        <v>45353</v>
      </c>
      <c r="G74" s="76">
        <f t="shared" si="34"/>
        <v>45355</v>
      </c>
      <c r="H74" s="51">
        <v>45357</v>
      </c>
      <c r="I74" s="76">
        <f t="shared" si="35"/>
        <v>45363</v>
      </c>
      <c r="J74" s="76">
        <f>I74+2</f>
        <v>45365</v>
      </c>
    </row>
    <row r="75" spans="1:10" s="8" customFormat="1">
      <c r="A75" s="43" t="s">
        <v>47</v>
      </c>
      <c r="B75" s="43"/>
      <c r="C75" s="43"/>
      <c r="D75" s="43"/>
      <c r="E75" s="43"/>
      <c r="F75" s="53"/>
      <c r="G75" s="53"/>
      <c r="H75" s="53"/>
      <c r="I75" s="53"/>
      <c r="J75" s="53"/>
    </row>
    <row r="76" spans="1:10" s="8" customFormat="1">
      <c r="A76" s="54" t="s">
        <v>48</v>
      </c>
      <c r="B76" s="43"/>
      <c r="C76" s="55"/>
      <c r="D76" s="43"/>
      <c r="E76" s="43"/>
      <c r="F76" s="53"/>
      <c r="G76" s="53"/>
      <c r="H76" s="53"/>
      <c r="I76" s="53"/>
      <c r="J76" s="53"/>
    </row>
    <row r="77" spans="1:10" s="8" customFormat="1">
      <c r="A77" s="54"/>
      <c r="B77" s="43"/>
      <c r="C77" s="55"/>
      <c r="D77" s="43"/>
      <c r="E77" s="43"/>
      <c r="F77" s="53"/>
      <c r="G77" s="53"/>
      <c r="H77" s="53"/>
      <c r="I77" s="53"/>
      <c r="J77" s="53"/>
    </row>
    <row r="78" spans="1:10">
      <c r="A78" s="56" t="s">
        <v>49</v>
      </c>
      <c r="B78" s="56"/>
      <c r="C78" s="56"/>
      <c r="D78" s="56"/>
      <c r="E78" s="56"/>
      <c r="F78" s="56"/>
      <c r="G78" s="56"/>
      <c r="H78" s="43"/>
      <c r="I78" s="43"/>
    </row>
    <row r="79" spans="1:10">
      <c r="A79" s="56" t="s">
        <v>50</v>
      </c>
      <c r="B79" s="56" t="s">
        <v>51</v>
      </c>
      <c r="C79" s="56"/>
      <c r="D79" s="56"/>
      <c r="E79" s="56"/>
      <c r="F79" s="56"/>
      <c r="G79" s="56"/>
      <c r="H79" s="43"/>
      <c r="I79" s="43"/>
    </row>
    <row r="80" spans="1:10">
      <c r="A80" s="56"/>
      <c r="B80" s="56"/>
      <c r="C80" s="56" t="s">
        <v>52</v>
      </c>
      <c r="D80" s="56"/>
      <c r="E80" s="56"/>
      <c r="F80" s="56"/>
      <c r="G80" s="43"/>
      <c r="H80" s="43"/>
      <c r="I80" s="43"/>
    </row>
    <row r="81" spans="1:9">
      <c r="A81" s="56"/>
      <c r="B81" s="56"/>
      <c r="C81" s="56" t="s">
        <v>53</v>
      </c>
      <c r="D81" s="56"/>
      <c r="E81" s="56"/>
      <c r="F81" s="56"/>
      <c r="G81" s="43"/>
      <c r="H81" s="43"/>
      <c r="I81" s="43"/>
    </row>
    <row r="82" spans="1:9">
      <c r="A82" s="56"/>
      <c r="B82" s="56" t="s">
        <v>54</v>
      </c>
      <c r="C82" s="56"/>
      <c r="D82" s="56"/>
      <c r="E82" s="56"/>
      <c r="F82" s="56"/>
      <c r="G82" s="56"/>
      <c r="H82" s="43"/>
      <c r="I82" s="43"/>
    </row>
    <row r="83" spans="1:9">
      <c r="A83" s="56"/>
      <c r="B83" s="56"/>
      <c r="C83" s="56" t="s">
        <v>55</v>
      </c>
      <c r="D83" s="56"/>
      <c r="E83" s="56"/>
      <c r="F83" s="56"/>
      <c r="G83" s="43"/>
      <c r="H83" s="43"/>
      <c r="I83" s="43"/>
    </row>
    <row r="84" spans="1:9">
      <c r="A84" s="56"/>
      <c r="B84" s="56"/>
      <c r="C84" s="56" t="s">
        <v>56</v>
      </c>
      <c r="D84" s="56"/>
      <c r="E84" s="56"/>
      <c r="F84" s="56"/>
      <c r="G84" s="43"/>
      <c r="H84" s="43"/>
      <c r="I84" s="43"/>
    </row>
    <row r="85" spans="1:9">
      <c r="A85" s="56"/>
      <c r="B85" s="56"/>
      <c r="C85" s="56" t="s">
        <v>57</v>
      </c>
      <c r="D85" s="56"/>
      <c r="E85" s="56"/>
      <c r="F85" s="56"/>
      <c r="G85" s="43"/>
      <c r="H85" s="43"/>
      <c r="I85" s="43"/>
    </row>
    <row r="86" spans="1:9">
      <c r="A86" s="56" t="s">
        <v>58</v>
      </c>
      <c r="B86" s="56" t="s">
        <v>59</v>
      </c>
      <c r="C86" s="56"/>
      <c r="D86" s="56"/>
      <c r="E86" s="56"/>
      <c r="F86" s="56"/>
      <c r="G86" s="56"/>
      <c r="H86" s="56"/>
      <c r="I86" s="56"/>
    </row>
    <row r="87" spans="1:9">
      <c r="A87" s="56" t="s">
        <v>60</v>
      </c>
      <c r="B87" s="56" t="s">
        <v>61</v>
      </c>
      <c r="C87" s="56"/>
      <c r="D87" s="56"/>
      <c r="E87" s="56"/>
      <c r="F87" s="56"/>
      <c r="G87" s="56"/>
      <c r="H87" s="56"/>
      <c r="I87" s="56"/>
    </row>
    <row r="88" spans="1:9">
      <c r="A88" s="56" t="s">
        <v>62</v>
      </c>
      <c r="B88" s="56" t="s">
        <v>63</v>
      </c>
      <c r="C88" s="56"/>
      <c r="D88" s="56"/>
      <c r="E88" s="56"/>
      <c r="F88" s="56"/>
      <c r="G88" s="56"/>
      <c r="H88" s="56"/>
      <c r="I88" s="56"/>
    </row>
    <row r="89" spans="1:9">
      <c r="A89" s="56" t="s">
        <v>64</v>
      </c>
      <c r="B89" s="56" t="s">
        <v>65</v>
      </c>
      <c r="C89" s="56"/>
      <c r="D89" s="56"/>
      <c r="E89" s="56"/>
      <c r="F89" s="56"/>
      <c r="G89" s="56"/>
      <c r="H89" s="43"/>
      <c r="I89" s="43"/>
    </row>
    <row r="90" spans="1:9">
      <c r="A90" s="56" t="s">
        <v>66</v>
      </c>
      <c r="B90" s="56" t="s">
        <v>67</v>
      </c>
      <c r="C90" s="56"/>
      <c r="D90" s="56"/>
      <c r="E90" s="56"/>
      <c r="F90" s="56"/>
      <c r="G90" s="56"/>
      <c r="H90" s="43"/>
      <c r="I90" s="43"/>
    </row>
    <row r="91" spans="1:9">
      <c r="A91" s="56" t="s">
        <v>68</v>
      </c>
      <c r="B91" s="56" t="s">
        <v>69</v>
      </c>
      <c r="C91" s="56"/>
      <c r="D91" s="56"/>
      <c r="E91" s="56"/>
      <c r="F91" s="56"/>
      <c r="G91" s="56"/>
      <c r="H91" s="43"/>
      <c r="I91" s="43"/>
    </row>
    <row r="92" spans="1:9">
      <c r="B92" s="57" t="s">
        <v>70</v>
      </c>
      <c r="D92" s="56" t="s">
        <v>71</v>
      </c>
      <c r="E92" s="11" t="s">
        <v>72</v>
      </c>
    </row>
    <row r="93" spans="1:9">
      <c r="D93" s="56" t="s">
        <v>73</v>
      </c>
      <c r="E93" s="11" t="s">
        <v>74</v>
      </c>
    </row>
    <row r="94" spans="1:9">
      <c r="D94" s="56" t="s">
        <v>75</v>
      </c>
      <c r="E94" s="11" t="s">
        <v>74</v>
      </c>
    </row>
    <row r="95" spans="1:9">
      <c r="B95" s="11" t="s">
        <v>76</v>
      </c>
      <c r="D95" s="56" t="s">
        <v>77</v>
      </c>
      <c r="E95" s="11" t="s">
        <v>78</v>
      </c>
    </row>
    <row r="96" spans="1:9">
      <c r="D96" s="56" t="s">
        <v>79</v>
      </c>
      <c r="E96" s="11" t="s">
        <v>80</v>
      </c>
    </row>
    <row r="97" spans="4:4">
      <c r="D97" s="56"/>
    </row>
  </sheetData>
  <mergeCells count="24">
    <mergeCell ref="C53:J54"/>
    <mergeCell ref="A57:I57"/>
    <mergeCell ref="A9:I9"/>
    <mergeCell ref="A66:I66"/>
    <mergeCell ref="C1:I3"/>
    <mergeCell ref="A47:I47"/>
    <mergeCell ref="A48:I48"/>
    <mergeCell ref="A27:I27"/>
    <mergeCell ref="A28:I28"/>
    <mergeCell ref="A37:J37"/>
    <mergeCell ref="A38:I38"/>
    <mergeCell ref="A17:I17"/>
    <mergeCell ref="A18:I18"/>
    <mergeCell ref="C4:I4"/>
    <mergeCell ref="C5:I5"/>
    <mergeCell ref="C6:I6"/>
    <mergeCell ref="A8:I8"/>
    <mergeCell ref="A44:K44"/>
    <mergeCell ref="A45:K45"/>
    <mergeCell ref="A23:K23"/>
    <mergeCell ref="A24:K24"/>
    <mergeCell ref="A42:K42"/>
    <mergeCell ref="C33:J34"/>
    <mergeCell ref="C14:K14"/>
  </mergeCells>
  <phoneticPr fontId="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25</v>
      </c>
      <c r="B1" s="1" t="s">
        <v>81</v>
      </c>
      <c r="C1" s="2" t="s">
        <v>82</v>
      </c>
      <c r="D1" s="3" t="s">
        <v>83</v>
      </c>
    </row>
  </sheetData>
  <phoneticPr fontId="3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2024-02-06T01:48:27Z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6E7AEDCD44254BE2AA9DF74F5FC28540_13</vt:lpwstr>
  </property>
  <property fmtid="{D5CDD505-2E9C-101B-9397-08002B2CF9AE}" pid="3" name="KSOProductBuildVer">
    <vt:lpwstr>2052-11.1.0.14309</vt:lpwstr>
  </property>
</Properties>
</file>