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275" windowHeight="11985" tabRatio="969" activeTab="4"/>
  </bookViews>
  <sheets>
    <sheet name="PJX" sheetId="2" r:id="rId1"/>
    <sheet name="PJX2" sheetId="52" r:id="rId2"/>
    <sheet name="HHX1&amp;HHX2" sheetId="3" r:id="rId3"/>
    <sheet name="BVX2" sheetId="27" r:id="rId4"/>
    <sheet name="CTK" sheetId="56" r:id="rId5"/>
    <sheet name="CVT" sheetId="50" r:id="rId6"/>
    <sheet name="CSE" sheetId="23" r:id="rId7"/>
    <sheet name="RBC" sheetId="26" r:id="rId8"/>
    <sheet name="KCS" sheetId="15" r:id="rId9"/>
    <sheet name="CHINA-1" sheetId="7" r:id="rId10"/>
    <sheet name="NCX2(HCM)" sheetId="35" r:id="rId11"/>
    <sheet name="SCT" sheetId="47" r:id="rId12"/>
    <sheet name="NPX" sheetId="38" r:id="rId13"/>
    <sheet name="SVP" sheetId="59" r:id="rId14"/>
    <sheet name="CVT2" sheetId="61" r:id="rId15"/>
  </sheets>
  <definedNames>
    <definedName name="_xlnm.Print_Area" localSheetId="2">'HHX1&amp;HHX2'!$A$3:$U$57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<sst xmlns="http://schemas.openxmlformats.org/spreadsheetml/2006/main" count="1821" uniqueCount="773">
  <si>
    <t>亚  海  航  运  有   限   公   司</t>
  </si>
  <si>
    <t>ASEAN SEAS LINE CO., LIMITED</t>
  </si>
  <si>
    <t>MOC-ML00252</t>
  </si>
  <si>
    <r>
      <rPr>
        <b/>
        <sz val="12"/>
        <rFont val="Times New Roman"/>
        <charset val="134"/>
      </rPr>
      <t xml:space="preserve">PJX: CNTXG--CNTAO--JPYOK--JPTYO--JPNGO--JPOSA--JPKOB--CNTXG--CNTAO        </t>
    </r>
    <r>
      <rPr>
        <b/>
        <sz val="12"/>
        <rFont val="宋体"/>
        <charset val="134"/>
      </rPr>
      <t>半岛快航</t>
    </r>
  </si>
  <si>
    <t>船名</t>
  </si>
  <si>
    <t>航次</t>
  </si>
  <si>
    <t>天津新港（TCT)</t>
  </si>
  <si>
    <t>青岛(QQCT)</t>
  </si>
  <si>
    <t>东京(AOMI)</t>
  </si>
  <si>
    <t>横滨(HONMOKU-BC)</t>
  </si>
  <si>
    <t>名古屋(NUCT)</t>
  </si>
  <si>
    <t>大阪(DICT)</t>
  </si>
  <si>
    <t>神户(KICT)</t>
  </si>
  <si>
    <t>VESSEL</t>
  </si>
  <si>
    <t>VOY NO</t>
  </si>
  <si>
    <t>XINGANG</t>
  </si>
  <si>
    <t>QINGDAO</t>
  </si>
  <si>
    <t>TOKYO</t>
  </si>
  <si>
    <t>YOKOHAMA</t>
  </si>
  <si>
    <t>NAGOYA</t>
  </si>
  <si>
    <t>OSAKA</t>
  </si>
  <si>
    <t>KOBE</t>
  </si>
  <si>
    <t>ETB/ETD</t>
  </si>
  <si>
    <t>THU     1100</t>
  </si>
  <si>
    <t>THU        2300</t>
  </si>
  <si>
    <t>FRI    2300</t>
  </si>
  <si>
    <t>SAT    1500</t>
  </si>
  <si>
    <t>TUE        1800</t>
  </si>
  <si>
    <t>WED     0500</t>
  </si>
  <si>
    <t>WED     0800</t>
  </si>
  <si>
    <t>WED        1600</t>
  </si>
  <si>
    <t>THU     0800</t>
  </si>
  <si>
    <t>THU        1500</t>
  </si>
  <si>
    <t>FRI     0800</t>
  </si>
  <si>
    <t>FRI        1300</t>
  </si>
  <si>
    <t>FRI     1500</t>
  </si>
  <si>
    <t>FRI        2000</t>
  </si>
  <si>
    <r>
      <rPr>
        <b/>
        <sz val="9"/>
        <rFont val="Times New Roman"/>
        <charset val="134"/>
      </rPr>
      <t>STRAITS CITY</t>
    </r>
    <r>
      <rPr>
        <b/>
        <sz val="9"/>
        <rFont val="宋体"/>
        <charset val="134"/>
      </rPr>
      <t>（亚海新城）</t>
    </r>
  </si>
  <si>
    <t>2349E</t>
  </si>
  <si>
    <t>OMIT</t>
  </si>
  <si>
    <t>2349W</t>
  </si>
  <si>
    <r>
      <rPr>
        <b/>
        <sz val="9"/>
        <rFont val="Times New Roman"/>
        <charset val="134"/>
      </rPr>
      <t>EASLINE LIANYUNGANG (</t>
    </r>
    <r>
      <rPr>
        <b/>
        <sz val="9"/>
        <rFont val="宋体"/>
        <charset val="134"/>
      </rPr>
      <t>大通连云港</t>
    </r>
    <r>
      <rPr>
        <b/>
        <sz val="9"/>
        <rFont val="Times New Roman"/>
        <charset val="134"/>
      </rPr>
      <t>)</t>
    </r>
  </si>
  <si>
    <t>2350E</t>
  </si>
  <si>
    <t>19/Dec OSA</t>
  </si>
  <si>
    <t>2350W</t>
  </si>
  <si>
    <t>2351E</t>
  </si>
  <si>
    <t>26/Dec OSA</t>
  </si>
  <si>
    <t>27/Dec NGO</t>
  </si>
  <si>
    <t>27/Dec TYO</t>
  </si>
  <si>
    <t>28/Dec YOK</t>
  </si>
  <si>
    <t>2351W</t>
  </si>
  <si>
    <t>2352E</t>
  </si>
  <si>
    <t>2/Jan OSA</t>
  </si>
  <si>
    <t>2352W</t>
  </si>
  <si>
    <t>2401E</t>
  </si>
  <si>
    <t>9/Jan OSA</t>
  </si>
  <si>
    <t>2401W</t>
  </si>
  <si>
    <t>2402E</t>
  </si>
  <si>
    <t>2402W</t>
  </si>
  <si>
    <t>2403E</t>
  </si>
  <si>
    <t>2403W</t>
  </si>
  <si>
    <t>2404E</t>
  </si>
  <si>
    <t>2404W</t>
  </si>
  <si>
    <t>2405E</t>
  </si>
  <si>
    <t>2405W</t>
  </si>
  <si>
    <t>2406E</t>
  </si>
  <si>
    <t>13/Feb OSA</t>
  </si>
  <si>
    <t>2406W</t>
  </si>
  <si>
    <t>2407E</t>
  </si>
  <si>
    <t>BLANK SAILING</t>
  </si>
  <si>
    <t>2407W</t>
  </si>
  <si>
    <t>2408E</t>
  </si>
  <si>
    <t>27/Feb OSA</t>
  </si>
  <si>
    <t>2408W</t>
  </si>
  <si>
    <t>2409E</t>
  </si>
  <si>
    <t>2409W</t>
  </si>
  <si>
    <t>Port</t>
  </si>
  <si>
    <t>Terminal at each port for PJX service</t>
  </si>
  <si>
    <t>Xingang</t>
  </si>
  <si>
    <t>Tianjin Port Container Terminal Co.,LTD. (TCT)</t>
  </si>
  <si>
    <t>Qingdao</t>
  </si>
  <si>
    <r>
      <rPr>
        <sz val="12"/>
        <rFont val="Times New Roman"/>
        <charset val="134"/>
      </rPr>
      <t>QQCT Co., Ltd - Phase 3. (QQCT3</t>
    </r>
    <r>
      <rPr>
        <sz val="12"/>
        <rFont val="宋体"/>
        <charset val="134"/>
      </rPr>
      <t>期</t>
    </r>
    <r>
      <rPr>
        <sz val="12"/>
        <rFont val="Times New Roman"/>
        <charset val="134"/>
      </rPr>
      <t>)</t>
    </r>
  </si>
  <si>
    <t>Yokohama</t>
  </si>
  <si>
    <r>
      <rPr>
        <sz val="12"/>
        <rFont val="Times New Roman"/>
        <charset val="134"/>
      </rPr>
      <t xml:space="preserve">Honmok BC Terminal      </t>
    </r>
    <r>
      <rPr>
        <sz val="12"/>
        <rFont val="宋体"/>
        <charset val="134"/>
      </rPr>
      <t>横浜</t>
    </r>
    <r>
      <rPr>
        <sz val="12"/>
        <rFont val="Times New Roman"/>
        <charset val="134"/>
      </rPr>
      <t xml:space="preserve"> (</t>
    </r>
    <r>
      <rPr>
        <sz val="12"/>
        <rFont val="宋体"/>
        <charset val="134"/>
      </rPr>
      <t>本牧</t>
    </r>
    <r>
      <rPr>
        <sz val="12"/>
        <rFont val="Times New Roman"/>
        <charset val="134"/>
      </rPr>
      <t>BC)</t>
    </r>
  </si>
  <si>
    <t>Tokyo</t>
  </si>
  <si>
    <r>
      <rPr>
        <sz val="12"/>
        <rFont val="Times New Roman"/>
        <charset val="134"/>
      </rPr>
      <t xml:space="preserve">Aomi Public Terminal      </t>
    </r>
    <r>
      <rPr>
        <sz val="12"/>
        <rFont val="宋体"/>
        <charset val="134"/>
      </rPr>
      <t>東京</t>
    </r>
    <r>
      <rPr>
        <sz val="12"/>
        <rFont val="Times New Roman"/>
        <charset val="134"/>
      </rPr>
      <t xml:space="preserve"> (</t>
    </r>
    <r>
      <rPr>
        <sz val="12"/>
        <rFont val="宋体"/>
        <charset val="134"/>
      </rPr>
      <t>青海公共</t>
    </r>
    <r>
      <rPr>
        <sz val="12"/>
        <rFont val="Times New Roman"/>
        <charset val="134"/>
      </rPr>
      <t>)</t>
    </r>
  </si>
  <si>
    <t>Nagoya</t>
  </si>
  <si>
    <t xml:space="preserve">NUCT: Nabeta United Container Terminal </t>
  </si>
  <si>
    <t>Osaka</t>
  </si>
  <si>
    <t>DICT: Yumeshima Container Terminal</t>
  </si>
  <si>
    <t>Kobe (ASL - STRAITS CITY)</t>
  </si>
  <si>
    <t>KICT: Kobe International Container Terminal # PC 15-17</t>
  </si>
  <si>
    <r>
      <rPr>
        <sz val="11"/>
        <rFont val="微软雅黑"/>
        <charset val="134"/>
      </rPr>
      <t>Kobe (EAS-</t>
    </r>
    <r>
      <rPr>
        <sz val="9"/>
        <rFont val="微软雅黑"/>
        <charset val="134"/>
      </rPr>
      <t>EASLINE YANTAI)</t>
    </r>
  </si>
  <si>
    <t>PC-18: Kobe Port Island Container Terminal #18</t>
  </si>
  <si>
    <r>
      <rPr>
        <b/>
        <sz val="12"/>
        <rFont val="Times New Roman"/>
        <charset val="134"/>
      </rPr>
      <t xml:space="preserve">PJX2: CNRZH-CNTAO--JPOSA--JPKOB--JPHKA--CNRZH-CNTAO        </t>
    </r>
    <r>
      <rPr>
        <b/>
        <sz val="12"/>
        <rFont val="宋体"/>
        <charset val="134"/>
      </rPr>
      <t>半岛快航</t>
    </r>
  </si>
  <si>
    <t>日照</t>
  </si>
  <si>
    <t>博多</t>
  </si>
  <si>
    <t>RIZHAO</t>
  </si>
  <si>
    <t>HAKATA</t>
  </si>
  <si>
    <t>FRI       0800</t>
  </si>
  <si>
    <t>FRI        1600</t>
  </si>
  <si>
    <t>SAT     0300</t>
  </si>
  <si>
    <t>SAT        1500</t>
  </si>
  <si>
    <t>MON     1800</t>
  </si>
  <si>
    <t>TUE        0600</t>
  </si>
  <si>
    <t>TUE      0800</t>
  </si>
  <si>
    <t>TUE        1500</t>
  </si>
  <si>
    <t>WED       1500</t>
  </si>
  <si>
    <t>WED        2200</t>
  </si>
  <si>
    <r>
      <rPr>
        <b/>
        <sz val="9"/>
        <rFont val="Times New Roman"/>
        <charset val="134"/>
      </rPr>
      <t>ATLANTIC EAST (</t>
    </r>
    <r>
      <rPr>
        <b/>
        <sz val="9"/>
        <rFont val="宋体"/>
        <charset val="134"/>
      </rPr>
      <t>亚海东达</t>
    </r>
    <r>
      <rPr>
        <b/>
        <sz val="9"/>
        <rFont val="Times New Roman"/>
        <charset val="134"/>
      </rPr>
      <t>)</t>
    </r>
  </si>
  <si>
    <t>2344E</t>
  </si>
  <si>
    <t>2344W</t>
  </si>
  <si>
    <t>2345E</t>
  </si>
  <si>
    <t>2345W</t>
  </si>
  <si>
    <t>2346E</t>
  </si>
  <si>
    <t>2346W</t>
  </si>
  <si>
    <t>2347E</t>
  </si>
  <si>
    <t>2347W</t>
  </si>
  <si>
    <t>2348E</t>
  </si>
  <si>
    <t>2348W</t>
  </si>
  <si>
    <r>
      <rPr>
        <b/>
        <sz val="9"/>
        <rFont val="Times New Roman"/>
        <charset val="134"/>
      </rPr>
      <t>HS BUSAN</t>
    </r>
    <r>
      <rPr>
        <b/>
        <sz val="9"/>
        <rFont val="宋体"/>
        <charset val="134"/>
      </rPr>
      <t>（亚海釜山）</t>
    </r>
  </si>
  <si>
    <t>P/O</t>
  </si>
  <si>
    <t>Terminal at each port for PJX2 service</t>
  </si>
  <si>
    <t>Rizhao</t>
  </si>
  <si>
    <r>
      <rPr>
        <sz val="11"/>
        <rFont val="Times New Roman"/>
        <charset val="134"/>
      </rPr>
      <t>Rizhao Port Container Terminal Develcoping Co.,Ltd (</t>
    </r>
    <r>
      <rPr>
        <sz val="11"/>
        <rFont val="宋体"/>
        <charset val="134"/>
      </rPr>
      <t>日照港集装箱发展有限公司</t>
    </r>
    <r>
      <rPr>
        <sz val="11"/>
        <rFont val="Times New Roman"/>
        <charset val="134"/>
      </rPr>
      <t>)</t>
    </r>
  </si>
  <si>
    <t>QQCT Co., Ltd. (QQCT phase 3)</t>
  </si>
  <si>
    <t>Kobe</t>
  </si>
  <si>
    <t>Hakata</t>
  </si>
  <si>
    <r>
      <rPr>
        <sz val="11"/>
        <rFont val="Times New Roman"/>
        <charset val="134"/>
      </rPr>
      <t>(</t>
    </r>
    <r>
      <rPr>
        <sz val="11"/>
        <rFont val="宋体"/>
        <charset val="134"/>
      </rPr>
      <t>香椎</t>
    </r>
    <r>
      <rPr>
        <sz val="11"/>
        <rFont val="Times New Roman"/>
        <charset val="134"/>
      </rPr>
      <t>) Kashii Container Terminal</t>
    </r>
  </si>
  <si>
    <t xml:space="preserve"> </t>
  </si>
  <si>
    <t xml:space="preserve">      HHX1: CNNGB-CNSHA-CNXMN-HKHKG--VNHPH--HKHKG-CNNGB-CNSHA  FULL CONTAINER WEEKLY SERVICE  </t>
  </si>
  <si>
    <r>
      <rPr>
        <sz val="10"/>
        <rFont val="宋体"/>
        <charset val="134"/>
      </rPr>
      <t>宁波(</t>
    </r>
    <r>
      <rPr>
        <sz val="10"/>
        <color rgb="FFFF0000"/>
        <rFont val="宋体"/>
        <charset val="134"/>
      </rPr>
      <t>CMICT</t>
    </r>
    <r>
      <rPr>
        <sz val="10"/>
        <rFont val="宋体"/>
        <charset val="134"/>
      </rPr>
      <t>)</t>
    </r>
  </si>
  <si>
    <t>上海(SMCT)</t>
  </si>
  <si>
    <t>厦门(HAITIAN)</t>
  </si>
  <si>
    <t>香港(CMCS)</t>
  </si>
  <si>
    <r>
      <rPr>
        <sz val="10"/>
        <rFont val="宋体"/>
        <charset val="134"/>
      </rPr>
      <t>海防(</t>
    </r>
    <r>
      <rPr>
        <b/>
        <sz val="10"/>
        <rFont val="宋体"/>
        <charset val="134"/>
      </rPr>
      <t>NDV</t>
    </r>
    <r>
      <rPr>
        <sz val="10"/>
        <rFont val="宋体"/>
        <charset val="134"/>
      </rPr>
      <t>)</t>
    </r>
  </si>
  <si>
    <t>宁波(CMICT)</t>
  </si>
  <si>
    <t>NINGBO</t>
  </si>
  <si>
    <t>SHANGHAI</t>
  </si>
  <si>
    <t>XIAMEN</t>
  </si>
  <si>
    <t>HONG KONG</t>
  </si>
  <si>
    <t>HAIPHONG</t>
  </si>
  <si>
    <t>WED        2100</t>
  </si>
  <si>
    <t>THU     0600</t>
  </si>
  <si>
    <t>FRI      1100</t>
  </si>
  <si>
    <t>SUN             1100</t>
  </si>
  <si>
    <t>SUN      1800</t>
  </si>
  <si>
    <t>MON             1700</t>
  </si>
  <si>
    <t>TUE   0500</t>
  </si>
  <si>
    <t>WED     2300</t>
  </si>
  <si>
    <t>THU     2200</t>
  </si>
  <si>
    <t>SAT          1400</t>
  </si>
  <si>
    <t>SUN     0600</t>
  </si>
  <si>
    <t>MTT SENARI</t>
  </si>
  <si>
    <t>29/Nov TAO</t>
  </si>
  <si>
    <t>1/Dec NGB</t>
  </si>
  <si>
    <t>ASL HONG KONG</t>
  </si>
  <si>
    <t>2320W</t>
  </si>
  <si>
    <t>8/Dec TAO</t>
  </si>
  <si>
    <t>15/Dec DAD</t>
  </si>
  <si>
    <t>2320E</t>
  </si>
  <si>
    <t>22/Dec TAO</t>
  </si>
  <si>
    <t>P/O at HPH</t>
  </si>
  <si>
    <t>PROS HOPE</t>
  </si>
  <si>
    <t>2327W</t>
  </si>
  <si>
    <t>21/Dec SHA</t>
  </si>
  <si>
    <t>22/Dec NGB</t>
  </si>
  <si>
    <t>2327E</t>
  </si>
  <si>
    <t>OMIT QINZHOU</t>
  </si>
  <si>
    <t>30-31/Dec NANSHA</t>
  </si>
  <si>
    <t>1/Jan XIAMEN P/I SVP</t>
  </si>
  <si>
    <t>HS BUSAN</t>
  </si>
  <si>
    <t>29/Dec SHA</t>
  </si>
  <si>
    <t>OMIT NGB</t>
  </si>
  <si>
    <t>4/Jan DAD</t>
  </si>
  <si>
    <t>12/Jan TAO</t>
  </si>
  <si>
    <t>15-16/Jan OSA</t>
  </si>
  <si>
    <t>16/Jan KOB</t>
  </si>
  <si>
    <t>17/Jan HKA</t>
  </si>
  <si>
    <t xml:space="preserve">      HHX1: CNNGB-CNSHA-CNXMN-HKHKG--VNHPH--VNDAD-CNNGB-CNSHA  FULL CONTAINER WEEKLY SERVICE  </t>
  </si>
  <si>
    <t>岘港(TIEN SA)</t>
  </si>
  <si>
    <t xml:space="preserve">DA NANG </t>
  </si>
  <si>
    <t>TUE     0500</t>
  </si>
  <si>
    <t>SAT     0700</t>
  </si>
  <si>
    <t>SAT     1500</t>
  </si>
  <si>
    <t>CONTSHIP UNO</t>
  </si>
  <si>
    <t>12/Jan SHA</t>
  </si>
  <si>
    <t>13/Jan NGB</t>
  </si>
  <si>
    <t>23/Jan XMN</t>
  </si>
  <si>
    <t>CA TOKYO</t>
  </si>
  <si>
    <t>19/Jan SHA</t>
  </si>
  <si>
    <t>20/Jan NGB</t>
  </si>
  <si>
    <t>P/O at HPH after discharge</t>
  </si>
  <si>
    <t>ASL TAIPEI</t>
  </si>
  <si>
    <t>11/Feb TAO</t>
  </si>
  <si>
    <t>21/Feb HCM</t>
  </si>
  <si>
    <t>24/Feb LCB</t>
  </si>
  <si>
    <t>1/Mar TAO</t>
  </si>
  <si>
    <t>ASL QINGDAO</t>
  </si>
  <si>
    <t>23/Feb TAO</t>
  </si>
  <si>
    <t xml:space="preserve">      HHX2: CNTAO-CNSHA-HKHKG--VNHPH-VNDAD--CNTAO-CNSHA  FULL CONTAINER WEEKLY SERVICE  </t>
  </si>
  <si>
    <t>青岛</t>
  </si>
  <si>
    <t>上海</t>
  </si>
  <si>
    <t>香港(DPW)</t>
  </si>
  <si>
    <t>海防(NDV)</t>
  </si>
  <si>
    <t>THU          1600</t>
  </si>
  <si>
    <t>FRI      0600</t>
  </si>
  <si>
    <t>SAT          2300</t>
  </si>
  <si>
    <t>SUN 
1200</t>
  </si>
  <si>
    <t>WED           0700</t>
  </si>
  <si>
    <t>FRI          1600</t>
  </si>
  <si>
    <t>SAT      1200</t>
  </si>
  <si>
    <t>SUN          1700</t>
  </si>
  <si>
    <t>SUN        2300</t>
  </si>
  <si>
    <t>THU    1600</t>
  </si>
  <si>
    <t>SAT    2300</t>
  </si>
  <si>
    <t>ASL PEONY</t>
  </si>
  <si>
    <t>2321W</t>
  </si>
  <si>
    <t>2321E</t>
  </si>
  <si>
    <t>6/Dec NGB</t>
  </si>
  <si>
    <t>17/Dec HPH</t>
  </si>
  <si>
    <t>20/Dec NGB</t>
  </si>
  <si>
    <t>2322W</t>
  </si>
  <si>
    <t>22/Dec DAD</t>
  </si>
  <si>
    <t>24/Dec HPH</t>
  </si>
  <si>
    <t>2322E</t>
  </si>
  <si>
    <t>28/Dec NSA</t>
  </si>
  <si>
    <t>2323W</t>
  </si>
  <si>
    <t>2323E</t>
  </si>
  <si>
    <t>21/Jan NGB</t>
  </si>
  <si>
    <t>SLIDE ONE WEEK</t>
  </si>
  <si>
    <t>19/Jan DAD</t>
  </si>
  <si>
    <t>21/Jan HPH</t>
  </si>
  <si>
    <t>23/Jan YTN</t>
  </si>
  <si>
    <t>25/Jan XMN</t>
  </si>
  <si>
    <t>27/Jan DAD</t>
  </si>
  <si>
    <t>29/Jan HPH</t>
  </si>
  <si>
    <t>7-8/Feb NINGBO</t>
  </si>
  <si>
    <t>9/Feb SHA</t>
  </si>
  <si>
    <t>4/Feb DAD</t>
  </si>
  <si>
    <t>7/Feb HCM</t>
  </si>
  <si>
    <t>10/Feb LCB</t>
  </si>
  <si>
    <t>22/Feb NGB</t>
  </si>
  <si>
    <t>27/Feb XMN</t>
  </si>
  <si>
    <t xml:space="preserve">Terminal at each port for HHX1 service
</t>
  </si>
  <si>
    <t>Shanghai</t>
  </si>
  <si>
    <t xml:space="preserve">Shanghai Mingdong  Container Terminal Co., Ltd (SMCT)
</t>
  </si>
  <si>
    <t>Ningbo</t>
  </si>
  <si>
    <r>
      <rPr>
        <sz val="12"/>
        <rFont val="Times New Roman"/>
        <charset val="134"/>
      </rPr>
      <t>Ningbo Port Group Beilun 3RD Container Terminal (</t>
    </r>
    <r>
      <rPr>
        <sz val="12"/>
        <rFont val="宋体"/>
        <charset val="134"/>
      </rPr>
      <t>北三集司</t>
    </r>
    <r>
      <rPr>
        <sz val="12"/>
        <rFont val="Times New Roman"/>
        <charset val="134"/>
      </rPr>
      <t>)</t>
    </r>
  </si>
  <si>
    <r>
      <rPr>
        <sz val="10"/>
        <rFont val="Times New Roman"/>
        <charset val="134"/>
      </rPr>
      <t>Ningbo Daxie China Merchants International Container Terminal (</t>
    </r>
    <r>
      <rPr>
        <sz val="10"/>
        <rFont val="宋体"/>
        <charset val="134"/>
      </rPr>
      <t>大榭</t>
    </r>
    <r>
      <rPr>
        <sz val="10"/>
        <rFont val="Times New Roman"/>
        <charset val="134"/>
      </rPr>
      <t>) from REN JIAN 5 V.2306W</t>
    </r>
  </si>
  <si>
    <r>
      <rPr>
        <sz val="10"/>
        <rFont val="Times New Roman"/>
        <charset val="134"/>
      </rPr>
      <t>Ningbo Daxie  Container Terminal Co.,Ltd</t>
    </r>
    <r>
      <rPr>
        <sz val="10"/>
        <rFont val="宋体"/>
        <charset val="134"/>
      </rPr>
      <t>（大榭）</t>
    </r>
    <r>
      <rPr>
        <sz val="10"/>
        <rFont val="Times New Roman"/>
        <charset val="134"/>
      </rPr>
      <t>from Jul 2023</t>
    </r>
  </si>
  <si>
    <t>Xiamen</t>
  </si>
  <si>
    <t xml:space="preserve">Xiamen Container Terminal Group Co.,Ltd Haitian Branch (XCTG)
</t>
  </si>
  <si>
    <t>Da nang</t>
  </si>
  <si>
    <t>TIEN SA seaport</t>
  </si>
  <si>
    <t>Hong Kong</t>
  </si>
  <si>
    <t xml:space="preserve">Hong Kong Merchants container Service  (CMCS)
</t>
  </si>
  <si>
    <t>Haiphong</t>
  </si>
  <si>
    <t xml:space="preserve">Nam Hai Dinh Vu port  </t>
  </si>
  <si>
    <t>Nam Dinh Vu port from Vimc Diamond V.2301 on HHX1 &amp; Pros Hope V.2301 on HHX2</t>
  </si>
  <si>
    <t xml:space="preserve">Terminal at each port for HHX2 service
</t>
  </si>
  <si>
    <t xml:space="preserve">QQCT Co., Ltd. (QQCT phase 3)
</t>
  </si>
  <si>
    <t xml:space="preserve"> CSX World Terminals Hong Kong Limited  from ASL PEONY V.2310W</t>
  </si>
  <si>
    <r>
      <rPr>
        <b/>
        <sz val="12"/>
        <rFont val="Times New Roman"/>
        <charset val="134"/>
      </rPr>
      <t xml:space="preserve">BVX2: CNQZH--CNNSA--CNSHK--HKHKG--VNHPH--CNQZH--CNNSA--CNSHK--HKHKG       </t>
    </r>
    <r>
      <rPr>
        <b/>
        <sz val="12"/>
        <rFont val="宋体"/>
        <charset val="134"/>
      </rPr>
      <t>湾越快航</t>
    </r>
  </si>
  <si>
    <t>钦州(BGCT)</t>
  </si>
  <si>
    <t>广州南沙(NICT)</t>
  </si>
  <si>
    <r>
      <rPr>
        <sz val="10"/>
        <rFont val="宋体"/>
        <charset val="134"/>
      </rPr>
      <t>蛇口(</t>
    </r>
    <r>
      <rPr>
        <b/>
        <sz val="10"/>
        <rFont val="宋体"/>
        <charset val="134"/>
      </rPr>
      <t>SCT</t>
    </r>
    <r>
      <rPr>
        <sz val="10"/>
        <rFont val="宋体"/>
        <charset val="134"/>
      </rPr>
      <t>)</t>
    </r>
  </si>
  <si>
    <t>香港(HIT)</t>
  </si>
  <si>
    <t>海防(NAM DINH VU)</t>
  </si>
  <si>
    <t>QINZHOU</t>
  </si>
  <si>
    <t>NANSHA</t>
  </si>
  <si>
    <t>SHEKOU</t>
  </si>
  <si>
    <t>TUE         0600</t>
  </si>
  <si>
    <t>TUE         1500</t>
  </si>
  <si>
    <t>THU         0800</t>
  </si>
  <si>
    <t>THU         1600</t>
  </si>
  <si>
    <t>FRI          0600</t>
  </si>
  <si>
    <t>FRI           1800</t>
  </si>
  <si>
    <t>SAT         0000</t>
  </si>
  <si>
    <t>SAT           0800</t>
  </si>
  <si>
    <t>SUN           2300</t>
  </si>
  <si>
    <t>MON          1500</t>
  </si>
  <si>
    <t xml:space="preserve">ASL BAUHINIA </t>
  </si>
  <si>
    <t>2318W</t>
  </si>
  <si>
    <t>2318E</t>
  </si>
  <si>
    <t>2319W</t>
  </si>
  <si>
    <t>2319E</t>
  </si>
  <si>
    <t>17/Jan YTN</t>
  </si>
  <si>
    <t>2410W</t>
  </si>
  <si>
    <t>2410E</t>
  </si>
  <si>
    <t>2411W</t>
  </si>
  <si>
    <t>2411E</t>
  </si>
  <si>
    <t>Terminal at each port for BVX2 service</t>
  </si>
  <si>
    <t>Yantian</t>
  </si>
  <si>
    <t>Yantian International Container Terminals (YICT)</t>
  </si>
  <si>
    <t>Hong Kong Merchants container Service  (CMCS)</t>
  </si>
  <si>
    <t>Hongkong International Terminals (HIT)</t>
  </si>
  <si>
    <t>Shekou</t>
  </si>
  <si>
    <t>Shekou Container Terminals Ltd. (SCT) - From VIMC DIAMOND V.2217E/2218W</t>
  </si>
  <si>
    <t>Nansha</t>
  </si>
  <si>
    <r>
      <rPr>
        <sz val="12"/>
        <rFont val="Times New Roman"/>
        <charset val="134"/>
      </rPr>
      <t xml:space="preserve">Nansha International Container Terminal (NICT) - </t>
    </r>
    <r>
      <rPr>
        <sz val="12"/>
        <rFont val="宋体"/>
        <charset val="134"/>
      </rPr>
      <t>广州港股份有限公司南沙集装箱码头分公司</t>
    </r>
  </si>
  <si>
    <t>Nam Hai port</t>
  </si>
  <si>
    <t>Nam DINH VU port from PACIFIC GRACE V.2307</t>
  </si>
  <si>
    <t>Qinzhou</t>
  </si>
  <si>
    <r>
      <rPr>
        <sz val="12"/>
        <rFont val="Times New Roman"/>
        <charset val="134"/>
      </rPr>
      <t xml:space="preserve">Guangxi Beibu-Gulf International Container Terminal (BGCT) - </t>
    </r>
    <r>
      <rPr>
        <sz val="12"/>
        <rFont val="宋体"/>
        <charset val="134"/>
      </rPr>
      <t>广西北部湾国际集装箱码头有限公司</t>
    </r>
  </si>
  <si>
    <t xml:space="preserve">     CTK: CNNGB-CNSHA-KHKOS-THBKK-THLCB-CNQZH-CNNGB  FULL CONTAINER WEEKLY SERVICE  </t>
  </si>
  <si>
    <r>
      <rPr>
        <sz val="10"/>
        <rFont val="宋体"/>
        <charset val="134"/>
      </rPr>
      <t>宁波(</t>
    </r>
    <r>
      <rPr>
        <sz val="10"/>
        <color theme="1"/>
        <rFont val="宋体"/>
        <charset val="134"/>
      </rPr>
      <t>NBCT</t>
    </r>
    <r>
      <rPr>
        <sz val="10"/>
        <rFont val="宋体"/>
        <charset val="134"/>
      </rPr>
      <t>)</t>
    </r>
  </si>
  <si>
    <t>上海(WGQ4)</t>
  </si>
  <si>
    <t>西哈努克(SAP)</t>
  </si>
  <si>
    <t>曼谷(PAT)</t>
  </si>
  <si>
    <t>林查班(ESCO)</t>
  </si>
  <si>
    <t>钦州(BPCT)</t>
  </si>
  <si>
    <t>SIHANOUKVILLE</t>
  </si>
  <si>
    <t>BANGKOK</t>
  </si>
  <si>
    <t>LAEM CHABANG</t>
  </si>
  <si>
    <t>TUE        1000</t>
  </si>
  <si>
    <t>TUE     2100</t>
  </si>
  <si>
    <t>THU        0700</t>
  </si>
  <si>
    <t>THU      2000</t>
  </si>
  <si>
    <t>WED          2300</t>
  </si>
  <si>
    <t>THU           1200</t>
  </si>
  <si>
    <t>SAT             0800</t>
  </si>
  <si>
    <t>SUN    0300</t>
  </si>
  <si>
    <t>SUN     1400</t>
  </si>
  <si>
    <t>MON     0500</t>
  </si>
  <si>
    <t>THU            1800</t>
  </si>
  <si>
    <t>FRI        0300</t>
  </si>
  <si>
    <t>WAN HAI 175</t>
  </si>
  <si>
    <t>S113</t>
  </si>
  <si>
    <t>N113</t>
  </si>
  <si>
    <t>ADAMASTOS</t>
  </si>
  <si>
    <t>003S</t>
  </si>
  <si>
    <t>003N</t>
  </si>
  <si>
    <t>NORDLION</t>
  </si>
  <si>
    <t>351S</t>
  </si>
  <si>
    <t>352N</t>
  </si>
  <si>
    <t>S114</t>
  </si>
  <si>
    <t>N114</t>
  </si>
  <si>
    <t>004S</t>
  </si>
  <si>
    <t>004N</t>
  </si>
  <si>
    <t>402S</t>
  </si>
  <si>
    <t>403N</t>
  </si>
  <si>
    <t>S115</t>
  </si>
  <si>
    <t>N115</t>
  </si>
  <si>
    <t>005S</t>
  </si>
  <si>
    <t>005N</t>
  </si>
  <si>
    <t>405S</t>
  </si>
  <si>
    <t>406N</t>
  </si>
  <si>
    <t>S116</t>
  </si>
  <si>
    <t>N116</t>
  </si>
  <si>
    <t>006S</t>
  </si>
  <si>
    <t>006N</t>
  </si>
  <si>
    <t>408S</t>
  </si>
  <si>
    <t>409N</t>
  </si>
  <si>
    <t>S117</t>
  </si>
  <si>
    <t>N117</t>
  </si>
  <si>
    <t xml:space="preserve">Terminal at each port for CTK service
</t>
  </si>
  <si>
    <t>Ningbo Beilun International Container Terminal Ltd.(NBCT)</t>
  </si>
  <si>
    <t>Shanghai East Container Terminal Co., Ltd Container Terminal (WGQ-SECT:W4)</t>
  </si>
  <si>
    <t>Sihanoukville</t>
  </si>
  <si>
    <t>Sihanoukville Port(SAP)</t>
  </si>
  <si>
    <t>Bangkok</t>
  </si>
  <si>
    <t>Port Authority of Thailand(PAT)</t>
  </si>
  <si>
    <t>Laem Chabang</t>
  </si>
  <si>
    <t>Eastern Sea Laem Chabang Terminal(ESCO)</t>
  </si>
  <si>
    <t xml:space="preserve">  </t>
  </si>
  <si>
    <t>Beibu Gulf -PSA International Container Terminal Co., Ltd (BPCT)</t>
  </si>
  <si>
    <t xml:space="preserve">      CVT: CNNGB-VNSGN-THLCH-THBKK--THLCH--CNQZH-CNNGB  FULL CONTAINER WEEKLY SERVICE  </t>
  </si>
  <si>
    <r>
      <rPr>
        <sz val="12"/>
        <rFont val="宋体"/>
        <charset val="134"/>
      </rPr>
      <t>船名</t>
    </r>
  </si>
  <si>
    <r>
      <rPr>
        <sz val="12"/>
        <rFont val="宋体"/>
        <charset val="134"/>
      </rPr>
      <t>航次</t>
    </r>
  </si>
  <si>
    <t>宁波（NBCT)</t>
  </si>
  <si>
    <t>胡志明(CAT LAI)</t>
  </si>
  <si>
    <t>林查班(Esco B3)</t>
  </si>
  <si>
    <t>NING BO</t>
  </si>
  <si>
    <t>HO CHI MINH</t>
  </si>
  <si>
    <t>FRI/SAT</t>
  </si>
  <si>
    <t>THU/FRI</t>
  </si>
  <si>
    <t>SUN /MON</t>
  </si>
  <si>
    <t>MON/TUE</t>
  </si>
  <si>
    <t>TUE/WED</t>
  </si>
  <si>
    <t>SUN/MON</t>
  </si>
  <si>
    <t>XIN MING ZHOU 98</t>
  </si>
  <si>
    <t>2331S</t>
  </si>
  <si>
    <t>2331N</t>
  </si>
  <si>
    <t>XIN MING ZHOU 102</t>
  </si>
  <si>
    <t>2330S</t>
  </si>
  <si>
    <t>2330N</t>
  </si>
  <si>
    <t>2401N</t>
  </si>
  <si>
    <t>2402N</t>
  </si>
  <si>
    <t>2403N</t>
  </si>
  <si>
    <t xml:space="preserve">Terminal at each port for CVT service
</t>
  </si>
  <si>
    <t>Ningbo Beilun International Container Terminal</t>
  </si>
  <si>
    <t>HO CHI MINH (S/B)</t>
  </si>
  <si>
    <t>Cat Lai</t>
  </si>
  <si>
    <t>EASTERN SEA LAEM CHABANG TMNL CO. LTD.(B3)</t>
  </si>
  <si>
    <t>HO CHI MINH(N/B)</t>
  </si>
  <si>
    <t>Tan Cang Hiep Phuoc Terminal(TCHP)</t>
  </si>
  <si>
    <t xml:space="preserve">      CSE: CNSHA-CNNGBA-THLCH-THBKK  FULL CONTAINER WEEKLY SERVICE  </t>
  </si>
  <si>
    <t>上海(WGQ5)</t>
  </si>
  <si>
    <t>宁波(MSICT)</t>
  </si>
  <si>
    <r>
      <rPr>
        <sz val="12"/>
        <rFont val="宋体"/>
        <charset val="134"/>
      </rPr>
      <t>林查班(</t>
    </r>
    <r>
      <rPr>
        <b/>
        <sz val="12"/>
        <rFont val="宋体"/>
        <charset val="134"/>
      </rPr>
      <t>TIPS</t>
    </r>
    <r>
      <rPr>
        <sz val="12"/>
        <rFont val="宋体"/>
        <charset val="134"/>
      </rPr>
      <t>)</t>
    </r>
  </si>
  <si>
    <t>曼谷</t>
  </si>
  <si>
    <t>BANGKOK(PAT)</t>
  </si>
  <si>
    <t>SAT/SAT</t>
  </si>
  <si>
    <t>MON/MON</t>
  </si>
  <si>
    <t>MON/WED</t>
  </si>
  <si>
    <t xml:space="preserve">LECANGS DOLPHIN </t>
  </si>
  <si>
    <t>0XSITS</t>
  </si>
  <si>
    <t>CNC PLUTO</t>
  </si>
  <si>
    <t>0XSIVS</t>
  </si>
  <si>
    <t xml:space="preserve">ZHONG GU DONG HAI </t>
  </si>
  <si>
    <t>0XSIXS</t>
  </si>
  <si>
    <t>CNC MARS</t>
  </si>
  <si>
    <t>0XSIZS</t>
  </si>
  <si>
    <t xml:space="preserve">SONGA PANTHER </t>
  </si>
  <si>
    <t>0XSJ1S</t>
  </si>
  <si>
    <t>0XSJ3S</t>
  </si>
  <si>
    <t>0XSJ5S</t>
  </si>
  <si>
    <t>KUO LONG</t>
  </si>
  <si>
    <t>0XSJ7S</t>
  </si>
  <si>
    <t>0XSJ9S</t>
  </si>
  <si>
    <t>0XSJBS</t>
  </si>
  <si>
    <t>0XSJDS</t>
  </si>
  <si>
    <t>0XSJFS</t>
  </si>
  <si>
    <t>0XSJHS</t>
  </si>
  <si>
    <t xml:space="preserve">Terminal at each port for CTX service
</t>
  </si>
  <si>
    <t xml:space="preserve">Ningbo Beilun Second Container Terminals Co., LTD (NBSCT) from Invicta 006S
</t>
  </si>
  <si>
    <t>Meishan International Container Terminal (MSICT) from MOUNT NICHOLSON 0NC4PS</t>
  </si>
  <si>
    <t>Wai Gao Qiao Terminal Phase 5 (WGQ5)</t>
  </si>
  <si>
    <t>Port Authority of Thailand (PAT)</t>
  </si>
  <si>
    <t>Thai Sugar Container Terminal (TSTE)</t>
  </si>
  <si>
    <t>Laem Chabang Int'l Tml (ESCO B3)</t>
  </si>
  <si>
    <t>TIPS Co., Ltd (TIPS)</t>
  </si>
  <si>
    <t>Manila(N)</t>
  </si>
  <si>
    <t>Manila Int'l Container Tml (MICT)</t>
  </si>
  <si>
    <t xml:space="preserve">      RBC: THBKK-THBKK-THLCH-PHMNN-CNNGB-CNSHA  FULL CONTAINER WEEKLY SERVICE  </t>
  </si>
  <si>
    <t>林查班(TIPS-B4)</t>
  </si>
  <si>
    <t>宁波(NBSCT)</t>
  </si>
  <si>
    <r>
      <rPr>
        <sz val="12"/>
        <rFont val="宋体"/>
        <charset val="134"/>
      </rPr>
      <t>上海(</t>
    </r>
    <r>
      <rPr>
        <sz val="12"/>
        <rFont val="宋体"/>
        <charset val="134"/>
      </rPr>
      <t>WGQ1)</t>
    </r>
  </si>
  <si>
    <t>BANGKOK(DSSW)</t>
  </si>
  <si>
    <t>SAT/SUN</t>
  </si>
  <si>
    <t>MTT SAISUNEE</t>
  </si>
  <si>
    <t>024N</t>
  </si>
  <si>
    <t>KHUNA BHUM</t>
  </si>
  <si>
    <t>038N</t>
  </si>
  <si>
    <t>INDURO</t>
  </si>
  <si>
    <t>P/O at BKK</t>
  </si>
  <si>
    <t>XIN MING ZHOU 106</t>
  </si>
  <si>
    <t>P/I</t>
  </si>
  <si>
    <t>2351N</t>
  </si>
  <si>
    <t>025N</t>
  </si>
  <si>
    <t>039N</t>
  </si>
  <si>
    <t>JARU BHUM</t>
  </si>
  <si>
    <t>122N</t>
  </si>
  <si>
    <t>040N</t>
  </si>
  <si>
    <t>2405N</t>
  </si>
  <si>
    <t>123N</t>
  </si>
  <si>
    <t>041N</t>
  </si>
  <si>
    <t>2408N</t>
  </si>
  <si>
    <t>124N</t>
  </si>
  <si>
    <t xml:space="preserve">Terminal at each port for RBC service
</t>
  </si>
  <si>
    <t xml:space="preserve">Ningbo Beilun Second Container Terminals Co., LTD (NBSCT)
</t>
  </si>
  <si>
    <t>Wai Gao Qiao Terminal Phase 1 (WG1)</t>
  </si>
  <si>
    <t>Thai Sugar Container Terminal (TSTL)</t>
  </si>
  <si>
    <t>SUKSAWAT TERMINAL CO.,LTD.(SSW) from ITHA BHUM 349N ETA 16 MAY 2022</t>
  </si>
  <si>
    <t xml:space="preserve">      KCS: CNTAO-IDJKT-IDSUB-PHMNN--CNTAO  FULL CONTAINER WEEKLY SERVICE  </t>
  </si>
  <si>
    <t>雅加达</t>
  </si>
  <si>
    <t>泗水</t>
  </si>
  <si>
    <t>马尼拉（北）</t>
  </si>
  <si>
    <t>JAKARTA</t>
  </si>
  <si>
    <t>SURABAYA</t>
  </si>
  <si>
    <t>MANILA</t>
  </si>
  <si>
    <t>THU 0000/FRI 0800</t>
  </si>
  <si>
    <t>TUE 0600/WED 1300</t>
  </si>
  <si>
    <t>THU1600/FRI 2000</t>
  </si>
  <si>
    <t>FRI 1100/SUN 0500</t>
  </si>
  <si>
    <t>CMA CGM KRUGER</t>
  </si>
  <si>
    <t>0XL49S</t>
  </si>
  <si>
    <t>0XL4AN</t>
  </si>
  <si>
    <t>PELION</t>
  </si>
  <si>
    <t>0XL4BS</t>
  </si>
  <si>
    <t>0XL4CN</t>
  </si>
  <si>
    <t>CMA CGM WHITE SHARK</t>
  </si>
  <si>
    <t>0XL4DS</t>
  </si>
  <si>
    <t>0XL4EN</t>
  </si>
  <si>
    <t>CMA CGM KHAO SOK</t>
  </si>
  <si>
    <t>0XL4FS</t>
  </si>
  <si>
    <t>0XL4GN</t>
  </si>
  <si>
    <t>CMA CGM EXEMPLARITY</t>
  </si>
  <si>
    <t>0XL4HS</t>
  </si>
  <si>
    <t>0XL4IN</t>
  </si>
  <si>
    <t>0XL4JS</t>
  </si>
  <si>
    <t>ALS HERCULES</t>
  </si>
  <si>
    <t>0XLSNS</t>
  </si>
  <si>
    <t>0XLSKN</t>
  </si>
  <si>
    <t>0XL4LS</t>
  </si>
  <si>
    <t>0XL4MN</t>
  </si>
  <si>
    <t>XIN QING DAO</t>
  </si>
  <si>
    <t>226S</t>
  </si>
  <si>
    <t>226N</t>
  </si>
  <si>
    <t>0XL4PS</t>
  </si>
  <si>
    <t>0XL4QN</t>
  </si>
  <si>
    <t>MH PEGASUS</t>
  </si>
  <si>
    <t>0XL4RS</t>
  </si>
  <si>
    <t>0XL4SN</t>
  </si>
  <si>
    <t>0XL4TS</t>
  </si>
  <si>
    <t>0XL4UN</t>
  </si>
  <si>
    <t>0XL4VS</t>
  </si>
  <si>
    <t>0XL4WN</t>
  </si>
  <si>
    <t>227S</t>
  </si>
  <si>
    <t>227N</t>
  </si>
  <si>
    <t>0XL4ZS</t>
  </si>
  <si>
    <t>0XL50N</t>
  </si>
  <si>
    <t>0XL51S</t>
  </si>
  <si>
    <t>0XL52N</t>
  </si>
  <si>
    <t xml:space="preserve">Terminal at each port for KCS service
</t>
  </si>
  <si>
    <r>
      <rPr>
        <sz val="12"/>
        <rFont val="Times New Roman"/>
        <charset val="134"/>
      </rPr>
      <t xml:space="preserve">QQCT Co., Ltd. (QQCT phase 3 </t>
    </r>
    <r>
      <rPr>
        <sz val="12"/>
        <rFont val="宋体"/>
        <charset val="134"/>
      </rPr>
      <t>三期</t>
    </r>
    <r>
      <rPr>
        <sz val="12"/>
        <rFont val="Times New Roman"/>
        <charset val="134"/>
      </rPr>
      <t xml:space="preserve">)
</t>
    </r>
  </si>
  <si>
    <t>Jakarta</t>
  </si>
  <si>
    <t xml:space="preserve">Jakarta International Container Terminal (JICT)
</t>
  </si>
  <si>
    <t>Surabaya</t>
  </si>
  <si>
    <r>
      <rPr>
        <sz val="12"/>
        <rFont val="Times New Roman"/>
        <charset val="134"/>
      </rPr>
      <t>Terminal Petilemas Surabaya (TPS)</t>
    </r>
    <r>
      <rPr>
        <sz val="12"/>
        <rFont val="Times New Roman"/>
        <charset val="134"/>
      </rPr>
      <t xml:space="preserve">
</t>
    </r>
  </si>
  <si>
    <r>
      <rPr>
        <b/>
        <sz val="11"/>
        <color rgb="FF000000"/>
        <rFont val="Calibri"/>
        <charset val="134"/>
      </rPr>
      <t xml:space="preserve">SUB terminal from TPS to </t>
    </r>
    <r>
      <rPr>
        <b/>
        <u/>
        <sz val="11"/>
        <color indexed="10"/>
        <rFont val="Calibri"/>
        <charset val="134"/>
      </rPr>
      <t>TELUK LAMONG</t>
    </r>
    <r>
      <rPr>
        <b/>
        <sz val="11"/>
        <color indexed="10"/>
        <rFont val="Calibri"/>
        <charset val="134"/>
      </rPr>
      <t xml:space="preserve"> </t>
    </r>
    <r>
      <rPr>
        <b/>
        <sz val="11"/>
        <rFont val="Calibri"/>
        <charset val="134"/>
      </rPr>
      <t>w.e.f</t>
    </r>
    <r>
      <rPr>
        <b/>
        <sz val="11"/>
        <color indexed="8"/>
        <rFont val="Calibri"/>
        <charset val="134"/>
      </rPr>
      <t xml:space="preserve"> Seaspan Vancouver 0KR5FW</t>
    </r>
  </si>
  <si>
    <t>Shanghai (WGQ4)</t>
  </si>
  <si>
    <t xml:space="preserve">Shanghai East Container Terminal Co., Ltd  (SECT)
</t>
  </si>
  <si>
    <t>Dalian</t>
  </si>
  <si>
    <t>Dalian Port Container Terminal Co.,Ltd (DPCM)</t>
  </si>
  <si>
    <t>Tianjin/Xingang</t>
  </si>
  <si>
    <t>Tianjin Port Container Terminal (TCT)</t>
  </si>
  <si>
    <t xml:space="preserve">      CHINA-1: CNSHA-CNNGB-IDJKT-IDSUB-CNSHA FULL CONTAINER WEEKLY SERVICE  </t>
  </si>
  <si>
    <r>
      <rPr>
        <sz val="12"/>
        <rFont val="宋体"/>
        <charset val="134"/>
      </rPr>
      <t>上海(</t>
    </r>
    <r>
      <rPr>
        <b/>
        <sz val="12"/>
        <rFont val="宋体"/>
        <charset val="134"/>
      </rPr>
      <t>WGQ2</t>
    </r>
    <r>
      <rPr>
        <sz val="12"/>
        <rFont val="宋体"/>
        <charset val="134"/>
      </rPr>
      <t>)</t>
    </r>
  </si>
  <si>
    <r>
      <rPr>
        <sz val="12"/>
        <rFont val="宋体"/>
        <charset val="134"/>
      </rPr>
      <t>宁波(</t>
    </r>
    <r>
      <rPr>
        <sz val="12"/>
        <color rgb="FFFF0000"/>
        <rFont val="宋体"/>
        <charset val="134"/>
      </rPr>
      <t>CMICT</t>
    </r>
    <r>
      <rPr>
        <sz val="12"/>
        <rFont val="宋体"/>
        <charset val="134"/>
      </rPr>
      <t>)</t>
    </r>
  </si>
  <si>
    <r>
      <rPr>
        <sz val="12"/>
        <rFont val="宋体"/>
        <charset val="134"/>
      </rPr>
      <t>上海</t>
    </r>
  </si>
  <si>
    <t>ETA/ETD</t>
  </si>
  <si>
    <t>SUN/SUN</t>
  </si>
  <si>
    <t>CNC SATURN</t>
  </si>
  <si>
    <t>0QAG5S</t>
  </si>
  <si>
    <t>0QAG6N</t>
  </si>
  <si>
    <t xml:space="preserve">GROTON </t>
  </si>
  <si>
    <t>0QAG7S</t>
  </si>
  <si>
    <t>0QAG8N</t>
  </si>
  <si>
    <t>APL JEDDAH</t>
  </si>
  <si>
    <t>0QAG9S</t>
  </si>
  <si>
    <t>0QAGAN</t>
  </si>
  <si>
    <t>2/Jan SGSIN</t>
  </si>
  <si>
    <t>CMA CGM TARPON</t>
  </si>
  <si>
    <t>0QATUN</t>
  </si>
  <si>
    <t>HAPPY LUCKY</t>
  </si>
  <si>
    <t>0QAGBS</t>
  </si>
  <si>
    <t>0QAGCN</t>
  </si>
  <si>
    <t>SAT0700/SAT1900</t>
  </si>
  <si>
    <t>SUN1500/MON0800</t>
  </si>
  <si>
    <t>SAT0000/SUN1200</t>
  </si>
  <si>
    <t>MON1800/TUE2100</t>
  </si>
  <si>
    <t>XIN YAN TAI</t>
  </si>
  <si>
    <t>240S</t>
  </si>
  <si>
    <t>240N</t>
  </si>
  <si>
    <t>REN JIAN 8</t>
  </si>
  <si>
    <t>0QAGFS</t>
  </si>
  <si>
    <t>0QAGGN</t>
  </si>
  <si>
    <t>0QAGHS</t>
  </si>
  <si>
    <t>0QAGIN</t>
  </si>
  <si>
    <t>REN JIAN 17</t>
  </si>
  <si>
    <t>0QAGJS</t>
  </si>
  <si>
    <t>0QAGKN</t>
  </si>
  <si>
    <t>241S</t>
  </si>
  <si>
    <t>241N</t>
  </si>
  <si>
    <t>0QAGNS</t>
  </si>
  <si>
    <t>0QAGON</t>
  </si>
  <si>
    <t>1QAFMS</t>
  </si>
  <si>
    <t>1QAFNN</t>
  </si>
  <si>
    <t>1QAFOS</t>
  </si>
  <si>
    <t>1QAFPN</t>
  </si>
  <si>
    <t>242S</t>
  </si>
  <si>
    <t>242N</t>
  </si>
  <si>
    <t xml:space="preserve">Terminal at each port for CHINA-1 service
</t>
  </si>
  <si>
    <t>Shanghai (WGQ2)</t>
  </si>
  <si>
    <t>WGQ phase 2 from BALTIC NORTH 0QA97S, ETA CNSHA 10th Jul</t>
  </si>
  <si>
    <t>Ningbo Daxie China Merchants International Container Terminal (CMICT)</t>
  </si>
  <si>
    <t xml:space="preserve">Hong Kong International Terminals  (HIT)
</t>
  </si>
  <si>
    <t>Chiwan Container Terminal (CCT)</t>
  </si>
  <si>
    <t xml:space="preserve">Jakarta International Container Terminal (JICT1)
</t>
  </si>
  <si>
    <t xml:space="preserve">IDJKT will berth on KJA Terminal starting from 0QAEYN1NC
</t>
  </si>
  <si>
    <t xml:space="preserve">Terminal Petilemas Surabaya (TPS)
</t>
  </si>
  <si>
    <t>Manila (N)</t>
  </si>
  <si>
    <t>ICTSI</t>
  </si>
  <si>
    <t>Manila (S)</t>
  </si>
  <si>
    <t>Asia Terminals, Incorporated (ATI)</t>
  </si>
  <si>
    <t xml:space="preserve"> International Container Terminal Services Inc. (ICTSI)</t>
  </si>
  <si>
    <t>CHINA1 service will move to WGQ phase2(TML17) temporarily on Jul,starts from BALTIC NORTH/0QA97S,ETA 10th/Jul till 0QA9DS ETA 31/7</t>
  </si>
  <si>
    <t xml:space="preserve">      NCX: CNTXG-CNDLC-CNTAO-HKHKG-CNSHK--VNSGN-HKHKG-CNTXG  FULL CONTAINER WEEKLY SERVICE  </t>
  </si>
  <si>
    <t>天津新港(TCT)</t>
  </si>
  <si>
    <t>大连(DPCM)</t>
  </si>
  <si>
    <t>蛇口(CCT)</t>
  </si>
  <si>
    <t>DALIAN</t>
  </si>
  <si>
    <t>TUE/TUE</t>
  </si>
  <si>
    <t>CNC PUMA</t>
  </si>
  <si>
    <t>0XKFIS</t>
  </si>
  <si>
    <t>0XKFJN</t>
  </si>
  <si>
    <t xml:space="preserve">CNC PANTHER </t>
  </si>
  <si>
    <t>0XKFKS</t>
  </si>
  <si>
    <t>0XKFLN</t>
  </si>
  <si>
    <t>CMA CGM MOMBASA</t>
  </si>
  <si>
    <t>0XKFMS</t>
  </si>
  <si>
    <t>0XKFNN</t>
  </si>
  <si>
    <t>P/O at SGN</t>
  </si>
  <si>
    <t>CNC LION</t>
  </si>
  <si>
    <t>P/I at SGN</t>
  </si>
  <si>
    <t>0XKTSN</t>
  </si>
  <si>
    <t>0XKFOS</t>
  </si>
  <si>
    <t>0XKFPN</t>
  </si>
  <si>
    <t>0XKFQS</t>
  </si>
  <si>
    <t>0XKFRN</t>
  </si>
  <si>
    <t>0XKFSS</t>
  </si>
  <si>
    <t>0XKFTN</t>
  </si>
  <si>
    <t>0XKFUS</t>
  </si>
  <si>
    <t>0XKFVN</t>
  </si>
  <si>
    <t>0XKFWS</t>
  </si>
  <si>
    <t>0XKFXN</t>
  </si>
  <si>
    <t>0XKFYS</t>
  </si>
  <si>
    <t>0XKFZN</t>
  </si>
  <si>
    <t xml:space="preserve">Terminal at each port for NCX service
</t>
  </si>
  <si>
    <t>Dalian Port Container Terminal (DPCM)</t>
  </si>
  <si>
    <t>Qingdao Qianwan Container Terminal (QQCT)</t>
  </si>
  <si>
    <t>Hong Kong International Terminal (HIT)</t>
  </si>
  <si>
    <t xml:space="preserve">      SCT: CNNSA-CNSHK-THLCH-THBKK-THLCH-CNNSA-CNSHK  FULL CONTAINER WEEKLY SERVICE  </t>
  </si>
  <si>
    <t>南沙</t>
  </si>
  <si>
    <t>蛇口</t>
  </si>
  <si>
    <t>林查班</t>
  </si>
  <si>
    <t>THU/THU</t>
  </si>
  <si>
    <t>2348S</t>
  </si>
  <si>
    <t>2348N</t>
  </si>
  <si>
    <t>XIN MING ZHOU 108</t>
  </si>
  <si>
    <t>2349S</t>
  </si>
  <si>
    <t>2349N</t>
  </si>
  <si>
    <t>2350S</t>
  </si>
  <si>
    <t>P /O at BKK</t>
  </si>
  <si>
    <t>P/I at BKK</t>
  </si>
  <si>
    <t>2350N</t>
  </si>
  <si>
    <t>2351S</t>
  </si>
  <si>
    <t>2352S</t>
  </si>
  <si>
    <t>2352N</t>
  </si>
  <si>
    <t>2401S</t>
  </si>
  <si>
    <t>2402S</t>
  </si>
  <si>
    <t xml:space="preserve"> HAIAN BELL</t>
  </si>
  <si>
    <t>2403S</t>
  </si>
  <si>
    <t>2404S</t>
  </si>
  <si>
    <t>2404N</t>
  </si>
  <si>
    <t>2405S</t>
  </si>
  <si>
    <t>P/O at NSA</t>
  </si>
  <si>
    <t>2406S</t>
  </si>
  <si>
    <t>2406N</t>
  </si>
  <si>
    <t>2407S</t>
  </si>
  <si>
    <t>2407N</t>
  </si>
  <si>
    <t>2408S</t>
  </si>
  <si>
    <t>2409S</t>
  </si>
  <si>
    <t>2409N</t>
  </si>
  <si>
    <t>2410S</t>
  </si>
  <si>
    <t>2410N</t>
  </si>
  <si>
    <t xml:space="preserve">Terminal at each port for SCT service
</t>
  </si>
  <si>
    <t>NANSHA  INTERNATIONAL CONTAINER TERMINAL -(PHASE III)</t>
  </si>
  <si>
    <t>SHEKOU MAWAN CONTAINER TERMINAL</t>
  </si>
  <si>
    <t xml:space="preserve">      NPX: CNTAO-CNSHA-CNNGB-PHMNN-PHMNS--CNTAO-CNSHA-CNNGB  FULL CONTAINER WEEKLY SERVICE  </t>
  </si>
  <si>
    <t>马尼拉北港</t>
  </si>
  <si>
    <t>马尼拉南港</t>
  </si>
  <si>
    <t>MANILA(N)</t>
  </si>
  <si>
    <t>MANILA(S)</t>
  </si>
  <si>
    <t>THU         2000</t>
  </si>
  <si>
    <t>FRI       0600</t>
  </si>
  <si>
    <t>SAT         1500</t>
  </si>
  <si>
    <t>SAT           2300</t>
  </si>
  <si>
    <t>SUN           1600</t>
  </si>
  <si>
    <t>FRI            0100</t>
  </si>
  <si>
    <t>FRI         2300</t>
  </si>
  <si>
    <t>SAT           0100</t>
  </si>
  <si>
    <t>SAT         1900</t>
  </si>
  <si>
    <t>WILLIAM</t>
  </si>
  <si>
    <t>22S</t>
  </si>
  <si>
    <t>22N</t>
  </si>
  <si>
    <t>2334S</t>
  </si>
  <si>
    <t>2334N</t>
  </si>
  <si>
    <t>1/Dec SHANGHAI</t>
  </si>
  <si>
    <t>2/Dec QINGDAO</t>
  </si>
  <si>
    <t>23S</t>
  </si>
  <si>
    <t>23N</t>
  </si>
  <si>
    <t>2335S</t>
  </si>
  <si>
    <t>2335N</t>
  </si>
  <si>
    <t>22/Dec SHANGHAI</t>
  </si>
  <si>
    <t>23/Dec QINGDAO</t>
  </si>
  <si>
    <t>27/Dec XMN</t>
  </si>
  <si>
    <t>24S</t>
  </si>
  <si>
    <t>22/Dec MNS</t>
  </si>
  <si>
    <t>23/Dec MNN</t>
  </si>
  <si>
    <t>24N</t>
  </si>
  <si>
    <t>2336S</t>
  </si>
  <si>
    <t>2336N</t>
  </si>
  <si>
    <t>25S</t>
  </si>
  <si>
    <t>25N</t>
  </si>
  <si>
    <t>26S</t>
  </si>
  <si>
    <t>26N</t>
  </si>
  <si>
    <t>27S</t>
  </si>
  <si>
    <t>27N</t>
  </si>
  <si>
    <t>22/Feb SHA</t>
  </si>
  <si>
    <t>6/Feb XMN</t>
  </si>
  <si>
    <t>STRAITS CITY</t>
  </si>
  <si>
    <t>22/Feb TXG</t>
  </si>
  <si>
    <t>23-24/Feb TAO</t>
  </si>
  <si>
    <t>P/I PJX line</t>
  </si>
  <si>
    <t>28S</t>
  </si>
  <si>
    <t>28N</t>
  </si>
  <si>
    <t>29S</t>
  </si>
  <si>
    <t>29N</t>
  </si>
  <si>
    <t>Terminal at each port for NPX service</t>
  </si>
  <si>
    <t>Terminal will be changed from WGQ4 to WGQ5 from ASL TAIPEI V.2326S</t>
  </si>
  <si>
    <r>
      <rPr>
        <sz val="12"/>
        <rFont val="Times New Roman"/>
        <charset val="134"/>
      </rPr>
      <t>Ningbo Daxie China Merchants International Container Terminal (</t>
    </r>
    <r>
      <rPr>
        <sz val="12"/>
        <rFont val="宋体"/>
        <charset val="134"/>
      </rPr>
      <t>大榭</t>
    </r>
    <r>
      <rPr>
        <sz val="12"/>
        <rFont val="Times New Roman"/>
        <charset val="134"/>
      </rPr>
      <t>)</t>
    </r>
  </si>
  <si>
    <r>
      <rPr>
        <sz val="12"/>
        <rFont val="Times New Roman"/>
        <charset val="134"/>
      </rPr>
      <t>Ningbo Daxie  Container Terminal Co.,Ltd</t>
    </r>
    <r>
      <rPr>
        <sz val="12"/>
        <rFont val="宋体"/>
        <charset val="134"/>
      </rPr>
      <t>（大榭）</t>
    </r>
    <r>
      <rPr>
        <sz val="12"/>
        <rFont val="Times New Roman"/>
        <charset val="134"/>
      </rPr>
      <t>from Jul 2023</t>
    </r>
  </si>
  <si>
    <t>Mannila North Harbour-INTERNATIONAL CONTAINER TERMINAL SERVICES INCORPORATED  (ICTSI)</t>
  </si>
  <si>
    <t>Manila(S)</t>
  </si>
  <si>
    <t>Mannila South Harbour-ASIAN TERMINAL INCORPORATED (ATI)</t>
  </si>
  <si>
    <t xml:space="preserve">      SVP: CNNSA-CNXMN-PHMNN-CNNSA-CNXMN  FULL CONTAINER WEEKLY SERVICE  </t>
  </si>
  <si>
    <t>NANSHA - S</t>
  </si>
  <si>
    <t xml:space="preserve">XIAMEN - S </t>
  </si>
  <si>
    <t>MANILA(N) - N</t>
  </si>
  <si>
    <t>SAT         2000</t>
  </si>
  <si>
    <t>SUN         0700</t>
  </si>
  <si>
    <t>MON         0930</t>
  </si>
  <si>
    <t>MON      1930</t>
  </si>
  <si>
    <t>WED            2300</t>
  </si>
  <si>
    <t>THU         1900</t>
  </si>
  <si>
    <t>2325S</t>
  </si>
  <si>
    <t>2325N</t>
  </si>
  <si>
    <t>2/Dec SHK</t>
  </si>
  <si>
    <t>SLIDE TWO WEEKS</t>
  </si>
  <si>
    <t>2326S</t>
  </si>
  <si>
    <t>8/Dec SHK</t>
  </si>
  <si>
    <t>2326N</t>
  </si>
  <si>
    <t>28/Dec MNS</t>
  </si>
  <si>
    <t>Terminal at each port for SVP service</t>
  </si>
  <si>
    <t>Shekou Container Terminals Ltd. (SCT)</t>
  </si>
  <si>
    <t>Nansha International Container Terminal (NICT)</t>
  </si>
  <si>
    <t>Xiamen Haitian International Terminal</t>
  </si>
  <si>
    <t>Subic</t>
  </si>
  <si>
    <t>Subic Bay International Terminal Corporation</t>
  </si>
  <si>
    <t xml:space="preserve">      CVT: KRINC-CNTAO-CNSHA-VNSGN-THLCH-CNSHK-KRINC  FULL CONTAINER WEEKLY SERVICE  </t>
  </si>
  <si>
    <t>仁川(SNCT)</t>
  </si>
  <si>
    <t>上海(WGQ2)</t>
  </si>
  <si>
    <t>林查班(C3)</t>
  </si>
  <si>
    <t>INCHEON</t>
  </si>
  <si>
    <t>WED/WED</t>
  </si>
  <si>
    <t>SAT         0900</t>
  </si>
  <si>
    <t>SUN         0100</t>
  </si>
  <si>
    <t>MON         0400</t>
  </si>
  <si>
    <t>MON      1800</t>
  </si>
  <si>
    <t>WED            0800</t>
  </si>
  <si>
    <t>WED         2000</t>
  </si>
  <si>
    <t>TUE         0100</t>
  </si>
  <si>
    <t>TUE         1300</t>
  </si>
  <si>
    <t>THU         1300</t>
  </si>
  <si>
    <t>FRI       0500</t>
  </si>
  <si>
    <t>TUE         0800</t>
  </si>
  <si>
    <t>TUE         2000</t>
  </si>
  <si>
    <t>JAN</t>
  </si>
  <si>
    <t>POS HOCHIMINH</t>
  </si>
  <si>
    <t>1037N</t>
  </si>
  <si>
    <t>1038S</t>
  </si>
  <si>
    <t>1038N</t>
  </si>
  <si>
    <t>1039S</t>
  </si>
  <si>
    <t>1039N</t>
  </si>
  <si>
    <t>Sun Kwang New Container Terminal</t>
  </si>
  <si>
    <t>Qingdao Qianwan Container Terminal Co.,Ltd</t>
  </si>
  <si>
    <t>Shanghai Waigaoqiao Int'l Container TMNL (WGQ2)</t>
  </si>
  <si>
    <t>Cat Lai Terminal</t>
  </si>
  <si>
    <t>Laem Chabang International Terminal Co.,Ltd (C3)</t>
  </si>
  <si>
    <t>Chiwan Container Terminal Co.,Ltd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</si>
</sst>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409]d/mmm;@"/>
    <numFmt numFmtId="177" formatCode="0000&quot;S&quot;"/>
  </numFmts>
  <fonts count="65">
    <font>
      <sz val="12"/>
      <name val="宋体"/>
      <charset val="134"/>
    </font>
    <font>
      <b/>
      <sz val="18"/>
      <color indexed="10"/>
      <name val="微软雅黑"/>
      <charset val="134"/>
    </font>
    <font>
      <b/>
      <sz val="14"/>
      <color indexed="10"/>
      <name val="Arial"/>
      <charset val="134"/>
    </font>
    <font>
      <sz val="12"/>
      <name val="Times New Roman"/>
      <charset val="134"/>
    </font>
    <font>
      <b/>
      <u/>
      <sz val="10"/>
      <name val="Times New Roman"/>
      <charset val="134"/>
    </font>
    <font>
      <sz val="10"/>
      <name val="Times New Roman"/>
      <charset val="134"/>
    </font>
    <font>
      <u/>
      <sz val="10"/>
      <name val="Times New Roman"/>
      <charset val="134"/>
    </font>
    <font>
      <b/>
      <sz val="9"/>
      <name val="Times New Roman"/>
      <charset val="134"/>
    </font>
    <font>
      <sz val="9"/>
      <name val="Times New Roman"/>
      <charset val="134"/>
    </font>
    <font>
      <sz val="11.25"/>
      <name val="微软雅黑"/>
      <charset val="134"/>
    </font>
    <font>
      <sz val="9"/>
      <color rgb="FFFF0000"/>
      <name val="Times New Roman"/>
      <charset val="134"/>
    </font>
    <font>
      <sz val="10"/>
      <name val="宋体"/>
      <charset val="134"/>
    </font>
    <font>
      <b/>
      <sz val="9"/>
      <color theme="1"/>
      <name val="Times New Roman"/>
      <charset val="134"/>
    </font>
    <font>
      <sz val="9"/>
      <color theme="1"/>
      <name val="Times New Roman"/>
      <charset val="134"/>
    </font>
    <font>
      <b/>
      <sz val="9"/>
      <color rgb="FFFF0000"/>
      <name val="Times New Roman"/>
      <charset val="134"/>
    </font>
    <font>
      <sz val="11"/>
      <name val="微软雅黑"/>
      <charset val="134"/>
    </font>
    <font>
      <sz val="8"/>
      <name val="Times New Roman"/>
      <charset val="134"/>
    </font>
    <font>
      <b/>
      <sz val="9"/>
      <color theme="3" tint="0.399975585192419"/>
      <name val="Times New Roman"/>
      <charset val="134"/>
    </font>
    <font>
      <b/>
      <sz val="12"/>
      <name val="Times New Roman"/>
      <charset val="134"/>
    </font>
    <font>
      <sz val="12"/>
      <name val="Arial"/>
      <charset val="134"/>
    </font>
    <font>
      <sz val="10"/>
      <color rgb="FFFF0000"/>
      <name val="Times New Roman"/>
      <charset val="134"/>
    </font>
    <font>
      <b/>
      <sz val="8"/>
      <color theme="1"/>
      <name val="Times New Roman"/>
      <charset val="134"/>
    </font>
    <font>
      <b/>
      <sz val="11"/>
      <color rgb="FF000000"/>
      <name val="Calibri"/>
      <charset val="134"/>
    </font>
    <font>
      <sz val="12"/>
      <color rgb="FFFF0000"/>
      <name val="宋体"/>
      <charset val="134"/>
    </font>
    <font>
      <sz val="12"/>
      <color theme="0"/>
      <name val="Times New Roman"/>
      <charset val="134"/>
    </font>
    <font>
      <sz val="12"/>
      <name val="微软雅黑"/>
      <charset val="134"/>
    </font>
    <font>
      <sz val="12"/>
      <color rgb="FFFF0000"/>
      <name val="Times New Roman"/>
      <charset val="134"/>
    </font>
    <font>
      <b/>
      <sz val="8"/>
      <color rgb="FFFF0000"/>
      <name val="Times New Roman"/>
      <charset val="134"/>
    </font>
    <font>
      <b/>
      <sz val="16"/>
      <color indexed="10"/>
      <name val="微软雅黑"/>
      <charset val="134"/>
    </font>
    <font>
      <b/>
      <sz val="12"/>
      <color indexed="10"/>
      <name val="Arial"/>
      <charset val="134"/>
    </font>
    <font>
      <sz val="11"/>
      <name val="Times New Roman"/>
      <charset val="134"/>
    </font>
    <font>
      <sz val="8"/>
      <color rgb="FFFF0000"/>
      <name val="Times New Roma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新細明體"/>
      <charset val="134"/>
    </font>
    <font>
      <sz val="12"/>
      <name val="바탕체"/>
      <charset val="134"/>
    </font>
    <font>
      <b/>
      <sz val="12"/>
      <name val="宋体"/>
      <charset val="134"/>
    </font>
    <font>
      <b/>
      <u/>
      <sz val="11"/>
      <color indexed="10"/>
      <name val="Calibri"/>
      <charset val="134"/>
    </font>
    <font>
      <b/>
      <sz val="11"/>
      <color indexed="10"/>
      <name val="Calibri"/>
      <charset val="134"/>
    </font>
    <font>
      <b/>
      <sz val="11"/>
      <name val="Calibri"/>
      <charset val="134"/>
    </font>
    <font>
      <b/>
      <sz val="11"/>
      <color indexed="8"/>
      <name val="Calibri"/>
      <charset val="134"/>
    </font>
    <font>
      <sz val="10"/>
      <color theme="1"/>
      <name val="宋体"/>
      <charset val="134"/>
    </font>
    <font>
      <b/>
      <sz val="10"/>
      <name val="宋体"/>
      <charset val="134"/>
    </font>
    <font>
      <sz val="10"/>
      <color rgb="FFFF0000"/>
      <name val="宋体"/>
      <charset val="134"/>
    </font>
    <font>
      <b/>
      <sz val="9"/>
      <name val="宋体"/>
      <charset val="134"/>
    </font>
    <font>
      <sz val="11"/>
      <name val="宋体"/>
      <charset val="134"/>
    </font>
    <font>
      <sz val="9"/>
      <name val="微软雅黑"/>
      <charset val="134"/>
    </font>
  </fonts>
  <fills count="4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3" tint="0.4"/>
        <bgColor indexed="64"/>
      </patternFill>
    </fill>
    <fill>
      <patternFill patternType="solid">
        <fgColor theme="8" tint="0.79992065187536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176" fontId="0" fillId="0" borderId="0">
      <alignment vertical="center"/>
    </xf>
    <xf numFmtId="43" fontId="32" fillId="0" borderId="0" applyFont="0" applyFill="0" applyBorder="0" applyAlignment="0" applyProtection="0">
      <alignment vertical="center"/>
    </xf>
    <xf numFmtId="44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2" fontId="32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2" fillId="14" borderId="15" applyNumberFormat="0" applyFon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15" borderId="18" applyNumberFormat="0" applyAlignment="0" applyProtection="0">
      <alignment vertical="center"/>
    </xf>
    <xf numFmtId="0" fontId="42" fillId="16" borderId="19" applyNumberFormat="0" applyAlignment="0" applyProtection="0">
      <alignment vertical="center"/>
    </xf>
    <xf numFmtId="0" fontId="43" fillId="16" borderId="18" applyNumberFormat="0" applyAlignment="0" applyProtection="0">
      <alignment vertical="center"/>
    </xf>
    <xf numFmtId="0" fontId="44" fillId="17" borderId="20" applyNumberFormat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51" fillId="23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1" fillId="27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51" fillId="30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1" fillId="32" borderId="0" applyNumberFormat="0" applyBorder="0" applyAlignment="0" applyProtection="0">
      <alignment vertical="center"/>
    </xf>
    <xf numFmtId="0" fontId="51" fillId="33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176" fontId="0" fillId="0" borderId="0">
      <alignment vertical="center"/>
    </xf>
    <xf numFmtId="176" fontId="0" fillId="0" borderId="0"/>
    <xf numFmtId="176" fontId="52" fillId="0" borderId="0"/>
    <xf numFmtId="176" fontId="53" fillId="0" borderId="0"/>
  </cellStyleXfs>
  <cellXfs count="333">
    <xf numFmtId="176" fontId="0" fillId="0" borderId="0" xfId="0">
      <alignment vertical="center"/>
    </xf>
    <xf numFmtId="176" fontId="1" fillId="0" borderId="0" xfId="0" applyFont="1" applyAlignment="1">
      <alignment horizontal="center" vertical="center" wrapText="1"/>
    </xf>
    <xf numFmtId="176" fontId="2" fillId="0" borderId="0" xfId="0" applyFont="1" applyAlignment="1">
      <alignment horizontal="center" vertical="center"/>
    </xf>
    <xf numFmtId="176" fontId="3" fillId="0" borderId="0" xfId="0" applyFont="1" applyAlignment="1">
      <alignment horizontal="left" vertical="center"/>
    </xf>
    <xf numFmtId="176" fontId="3" fillId="0" borderId="0" xfId="0" applyFont="1">
      <alignment vertical="center"/>
    </xf>
    <xf numFmtId="176" fontId="3" fillId="0" borderId="0" xfId="0" applyFont="1" applyAlignment="1">
      <alignment horizontal="center" vertical="center"/>
    </xf>
    <xf numFmtId="176" fontId="4" fillId="2" borderId="1" xfId="0" applyFont="1" applyFill="1" applyBorder="1" applyAlignment="1">
      <alignment horizontal="left" vertical="center"/>
    </xf>
    <xf numFmtId="176" fontId="3" fillId="3" borderId="2" xfId="0" applyFont="1" applyFill="1" applyBorder="1" applyAlignment="1">
      <alignment horizontal="center" vertical="center"/>
    </xf>
    <xf numFmtId="176" fontId="0" fillId="3" borderId="3" xfId="0" applyFill="1" applyBorder="1" applyAlignment="1">
      <alignment horizontal="center" vertical="center"/>
    </xf>
    <xf numFmtId="176" fontId="0" fillId="3" borderId="4" xfId="0" applyFill="1" applyBorder="1" applyAlignment="1">
      <alignment horizontal="center" vertical="center"/>
    </xf>
    <xf numFmtId="176" fontId="5" fillId="3" borderId="2" xfId="0" applyFont="1" applyFill="1" applyBorder="1" applyAlignment="1">
      <alignment horizontal="center" vertical="center"/>
    </xf>
    <xf numFmtId="176" fontId="5" fillId="3" borderId="3" xfId="0" applyFont="1" applyFill="1" applyBorder="1" applyAlignment="1">
      <alignment horizontal="center" vertical="center"/>
    </xf>
    <xf numFmtId="176" fontId="5" fillId="3" borderId="4" xfId="0" applyFont="1" applyFill="1" applyBorder="1" applyAlignment="1">
      <alignment horizontal="center" vertical="center"/>
    </xf>
    <xf numFmtId="176" fontId="6" fillId="3" borderId="5" xfId="0" applyFont="1" applyFill="1" applyBorder="1" applyAlignment="1">
      <alignment horizontal="center" vertical="center" wrapText="1"/>
    </xf>
    <xf numFmtId="176" fontId="7" fillId="0" borderId="2" xfId="0" applyFont="1" applyBorder="1" applyAlignment="1">
      <alignment horizontal="left" vertical="center"/>
    </xf>
    <xf numFmtId="177" fontId="7" fillId="4" borderId="2" xfId="0" applyNumberFormat="1" applyFont="1" applyFill="1" applyBorder="1" applyAlignment="1">
      <alignment horizontal="center" vertical="center"/>
    </xf>
    <xf numFmtId="176" fontId="8" fillId="0" borderId="2" xfId="0" applyFont="1" applyBorder="1" applyAlignment="1">
      <alignment horizontal="center" vertical="center"/>
    </xf>
    <xf numFmtId="16" fontId="8" fillId="0" borderId="2" xfId="0" applyNumberFormat="1" applyFont="1" applyBorder="1" applyAlignment="1">
      <alignment horizontal="center" vertical="center"/>
    </xf>
    <xf numFmtId="176" fontId="7" fillId="4" borderId="2" xfId="0" applyFont="1" applyFill="1" applyBorder="1" applyAlignment="1">
      <alignment horizontal="left" vertical="center"/>
    </xf>
    <xf numFmtId="176" fontId="7" fillId="5" borderId="2" xfId="0" applyFont="1" applyFill="1" applyBorder="1" applyAlignment="1">
      <alignment horizontal="left" vertical="center"/>
    </xf>
    <xf numFmtId="176" fontId="8" fillId="5" borderId="2" xfId="0" applyFont="1" applyFill="1" applyBorder="1" applyAlignment="1">
      <alignment horizontal="center" vertical="center"/>
    </xf>
    <xf numFmtId="16" fontId="8" fillId="5" borderId="2" xfId="0" applyNumberFormat="1" applyFont="1" applyFill="1" applyBorder="1" applyAlignment="1">
      <alignment horizontal="center" vertical="center"/>
    </xf>
    <xf numFmtId="176" fontId="7" fillId="0" borderId="2" xfId="0" applyFont="1" applyFill="1" applyBorder="1" applyAlignment="1">
      <alignment horizontal="left" vertical="center"/>
    </xf>
    <xf numFmtId="176" fontId="9" fillId="3" borderId="3" xfId="0" applyFont="1" applyFill="1" applyBorder="1" applyAlignment="1">
      <alignment horizontal="center"/>
    </xf>
    <xf numFmtId="176" fontId="3" fillId="3" borderId="3" xfId="0" applyFont="1" applyFill="1" applyBorder="1" applyAlignment="1">
      <alignment horizontal="center" vertical="top" wrapText="1"/>
    </xf>
    <xf numFmtId="176" fontId="3" fillId="3" borderId="1" xfId="0" applyFont="1" applyFill="1" applyBorder="1" applyAlignment="1">
      <alignment horizontal="center" vertical="top" wrapText="1"/>
    </xf>
    <xf numFmtId="176" fontId="9" fillId="3" borderId="2" xfId="0" applyFont="1" applyFill="1" applyBorder="1" applyAlignment="1">
      <alignment wrapText="1"/>
    </xf>
    <xf numFmtId="176" fontId="3" fillId="3" borderId="3" xfId="0" applyFont="1" applyFill="1" applyBorder="1" applyAlignment="1">
      <alignment vertical="top" wrapText="1"/>
    </xf>
    <xf numFmtId="176" fontId="3" fillId="3" borderId="1" xfId="0" applyFont="1" applyFill="1" applyBorder="1" applyAlignment="1">
      <alignment vertical="top" wrapText="1"/>
    </xf>
    <xf numFmtId="176" fontId="3" fillId="3" borderId="3" xfId="0" applyFont="1" applyFill="1" applyBorder="1" applyAlignment="1">
      <alignment horizontal="left" vertical="top" wrapText="1"/>
    </xf>
    <xf numFmtId="176" fontId="3" fillId="3" borderId="1" xfId="0" applyFont="1" applyFill="1" applyBorder="1" applyAlignment="1">
      <alignment horizontal="left" vertical="top" wrapText="1"/>
    </xf>
    <xf numFmtId="176" fontId="9" fillId="3" borderId="2" xfId="0" applyFont="1" applyFill="1" applyBorder="1">
      <alignment vertical="center"/>
    </xf>
    <xf numFmtId="176" fontId="0" fillId="3" borderId="2" xfId="0" applyFill="1" applyBorder="1" applyAlignment="1">
      <alignment horizontal="center" vertical="center"/>
    </xf>
    <xf numFmtId="16" fontId="10" fillId="5" borderId="2" xfId="0" applyNumberFormat="1" applyFont="1" applyFill="1" applyBorder="1" applyAlignment="1">
      <alignment horizontal="center" vertical="center"/>
    </xf>
    <xf numFmtId="176" fontId="3" fillId="3" borderId="4" xfId="0" applyFont="1" applyFill="1" applyBorder="1" applyAlignment="1">
      <alignment horizontal="center" vertical="top" wrapText="1"/>
    </xf>
    <xf numFmtId="176" fontId="3" fillId="3" borderId="4" xfId="0" applyFont="1" applyFill="1" applyBorder="1" applyAlignment="1">
      <alignment vertical="top" wrapText="1"/>
    </xf>
    <xf numFmtId="176" fontId="3" fillId="3" borderId="4" xfId="0" applyFont="1" applyFill="1" applyBorder="1" applyAlignment="1">
      <alignment horizontal="left" vertical="top" wrapText="1"/>
    </xf>
    <xf numFmtId="0" fontId="0" fillId="0" borderId="0" xfId="0" applyNumberFormat="1">
      <alignment vertical="center"/>
    </xf>
    <xf numFmtId="176" fontId="4" fillId="2" borderId="6" xfId="0" applyFont="1" applyFill="1" applyBorder="1" applyAlignment="1">
      <alignment horizontal="left" vertical="center"/>
    </xf>
    <xf numFmtId="176" fontId="11" fillId="3" borderId="2" xfId="0" applyFont="1" applyFill="1" applyBorder="1" applyAlignment="1">
      <alignment horizontal="center" vertical="center"/>
    </xf>
    <xf numFmtId="176" fontId="0" fillId="3" borderId="3" xfId="50" applyFill="1" applyBorder="1" applyAlignment="1">
      <alignment horizontal="center" vertical="center"/>
    </xf>
    <xf numFmtId="176" fontId="0" fillId="3" borderId="4" xfId="50" applyFill="1" applyBorder="1" applyAlignment="1">
      <alignment horizontal="center" vertical="center"/>
    </xf>
    <xf numFmtId="176" fontId="5" fillId="3" borderId="3" xfId="50" applyFont="1" applyFill="1" applyBorder="1" applyAlignment="1">
      <alignment horizontal="center" vertical="center"/>
    </xf>
    <xf numFmtId="176" fontId="5" fillId="3" borderId="4" xfId="50" applyFont="1" applyFill="1" applyBorder="1" applyAlignment="1">
      <alignment horizontal="center" vertical="center"/>
    </xf>
    <xf numFmtId="176" fontId="5" fillId="3" borderId="5" xfId="0" applyFont="1" applyFill="1" applyBorder="1" applyAlignment="1">
      <alignment horizontal="center" vertical="center"/>
    </xf>
    <xf numFmtId="176" fontId="5" fillId="3" borderId="7" xfId="0" applyFont="1" applyFill="1" applyBorder="1" applyAlignment="1">
      <alignment horizontal="center" vertical="center"/>
    </xf>
    <xf numFmtId="176" fontId="5" fillId="3" borderId="8" xfId="0" applyFont="1" applyFill="1" applyBorder="1" applyAlignment="1">
      <alignment horizontal="center" vertical="center"/>
    </xf>
    <xf numFmtId="176" fontId="7" fillId="4" borderId="2" xfId="50" applyFont="1" applyFill="1" applyBorder="1" applyAlignment="1">
      <alignment horizontal="center"/>
    </xf>
    <xf numFmtId="0" fontId="12" fillId="0" borderId="2" xfId="0" applyNumberFormat="1" applyFont="1" applyBorder="1" applyAlignment="1">
      <alignment horizontal="center" vertical="center"/>
    </xf>
    <xf numFmtId="16" fontId="13" fillId="0" borderId="2" xfId="0" applyNumberFormat="1" applyFont="1" applyBorder="1" applyAlignment="1">
      <alignment horizontal="center" vertical="center"/>
    </xf>
    <xf numFmtId="176" fontId="14" fillId="4" borderId="3" xfId="50" applyFont="1" applyFill="1" applyBorder="1" applyAlignment="1">
      <alignment horizontal="center"/>
    </xf>
    <xf numFmtId="176" fontId="14" fillId="4" borderId="1" xfId="50" applyFont="1" applyFill="1" applyBorder="1" applyAlignment="1">
      <alignment horizontal="center"/>
    </xf>
    <xf numFmtId="16" fontId="12" fillId="0" borderId="2" xfId="0" applyNumberFormat="1" applyFont="1" applyBorder="1" applyAlignment="1">
      <alignment horizontal="center" vertical="center"/>
    </xf>
    <xf numFmtId="176" fontId="7" fillId="5" borderId="2" xfId="50" applyFont="1" applyFill="1" applyBorder="1" applyAlignment="1">
      <alignment horizontal="center"/>
    </xf>
    <xf numFmtId="16" fontId="10" fillId="0" borderId="2" xfId="0" applyNumberFormat="1" applyFont="1" applyBorder="1" applyAlignment="1">
      <alignment horizontal="center" vertical="center"/>
    </xf>
    <xf numFmtId="16" fontId="13" fillId="5" borderId="2" xfId="0" applyNumberFormat="1" applyFont="1" applyFill="1" applyBorder="1" applyAlignment="1">
      <alignment horizontal="center" vertical="center"/>
    </xf>
    <xf numFmtId="16" fontId="10" fillId="0" borderId="3" xfId="0" applyNumberFormat="1" applyFont="1" applyBorder="1" applyAlignment="1">
      <alignment horizontal="center" vertical="center"/>
    </xf>
    <xf numFmtId="16" fontId="10" fillId="0" borderId="1" xfId="0" applyNumberFormat="1" applyFont="1" applyBorder="1" applyAlignment="1">
      <alignment horizontal="center" vertical="center"/>
    </xf>
    <xf numFmtId="16" fontId="10" fillId="0" borderId="4" xfId="0" applyNumberFormat="1" applyFont="1" applyBorder="1" applyAlignment="1">
      <alignment horizontal="center" vertical="center"/>
    </xf>
    <xf numFmtId="176" fontId="15" fillId="6" borderId="2" xfId="0" applyFont="1" applyFill="1" applyBorder="1" applyAlignment="1">
      <alignment horizontal="center" vertical="center"/>
    </xf>
    <xf numFmtId="176" fontId="3" fillId="6" borderId="3" xfId="0" applyFont="1" applyFill="1" applyBorder="1" applyAlignment="1">
      <alignment horizontal="center" vertical="center"/>
    </xf>
    <xf numFmtId="176" fontId="3" fillId="6" borderId="1" xfId="0" applyFont="1" applyFill="1" applyBorder="1" applyAlignment="1">
      <alignment horizontal="center" vertical="center"/>
    </xf>
    <xf numFmtId="176" fontId="9" fillId="3" borderId="2" xfId="0" applyFont="1" applyFill="1" applyBorder="1" applyAlignment="1">
      <alignment horizontal="left" wrapText="1"/>
    </xf>
    <xf numFmtId="176" fontId="15" fillId="3" borderId="2" xfId="0" applyFont="1" applyFill="1" applyBorder="1" applyAlignment="1">
      <alignment wrapText="1"/>
    </xf>
    <xf numFmtId="176" fontId="15" fillId="6" borderId="2" xfId="0" applyFont="1" applyFill="1" applyBorder="1" applyAlignment="1">
      <alignment horizontal="left" vertical="center"/>
    </xf>
    <xf numFmtId="176" fontId="3" fillId="6" borderId="3" xfId="0" applyFont="1" applyFill="1" applyBorder="1" applyAlignment="1">
      <alignment horizontal="left" vertical="center"/>
    </xf>
    <xf numFmtId="176" fontId="3" fillId="6" borderId="1" xfId="0" applyFont="1" applyFill="1" applyBorder="1" applyAlignment="1">
      <alignment horizontal="left" vertical="center"/>
    </xf>
    <xf numFmtId="176" fontId="15" fillId="6" borderId="2" xfId="0" applyFont="1" applyFill="1" applyBorder="1">
      <alignment vertical="center"/>
    </xf>
    <xf numFmtId="176" fontId="15" fillId="3" borderId="2" xfId="0" applyFont="1" applyFill="1" applyBorder="1">
      <alignment vertical="center"/>
    </xf>
    <xf numFmtId="176" fontId="14" fillId="4" borderId="4" xfId="50" applyFont="1" applyFill="1" applyBorder="1" applyAlignment="1">
      <alignment horizontal="center"/>
    </xf>
    <xf numFmtId="49" fontId="12" fillId="0" borderId="2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176" fontId="3" fillId="6" borderId="4" xfId="0" applyFont="1" applyFill="1" applyBorder="1" applyAlignment="1">
      <alignment horizontal="center" vertical="center"/>
    </xf>
    <xf numFmtId="176" fontId="3" fillId="6" borderId="4" xfId="0" applyFont="1" applyFill="1" applyBorder="1" applyAlignment="1">
      <alignment horizontal="left" vertical="center"/>
    </xf>
    <xf numFmtId="176" fontId="6" fillId="3" borderId="2" xfId="0" applyFont="1" applyFill="1" applyBorder="1" applyAlignment="1">
      <alignment horizontal="center" vertical="center" wrapText="1"/>
    </xf>
    <xf numFmtId="176" fontId="6" fillId="7" borderId="2" xfId="0" applyFont="1" applyFill="1" applyBorder="1" applyAlignment="1">
      <alignment horizontal="center" vertical="center" wrapText="1"/>
    </xf>
    <xf numFmtId="176" fontId="8" fillId="0" borderId="2" xfId="50" applyFont="1" applyBorder="1" applyAlignment="1">
      <alignment horizontal="center" vertical="center"/>
    </xf>
    <xf numFmtId="16" fontId="8" fillId="0" borderId="2" xfId="50" applyNumberFormat="1" applyFont="1" applyBorder="1" applyAlignment="1">
      <alignment horizontal="center" vertical="center"/>
    </xf>
    <xf numFmtId="176" fontId="7" fillId="0" borderId="2" xfId="50" applyFont="1" applyBorder="1" applyAlignment="1">
      <alignment horizontal="center"/>
    </xf>
    <xf numFmtId="16" fontId="8" fillId="5" borderId="3" xfId="0" applyNumberFormat="1" applyFont="1" applyFill="1" applyBorder="1" applyAlignment="1">
      <alignment horizontal="center" vertical="center"/>
    </xf>
    <xf numFmtId="16" fontId="8" fillId="5" borderId="4" xfId="0" applyNumberFormat="1" applyFont="1" applyFill="1" applyBorder="1" applyAlignment="1">
      <alignment horizontal="center" vertical="center"/>
    </xf>
    <xf numFmtId="16" fontId="16" fillId="5" borderId="2" xfId="50" applyNumberFormat="1" applyFont="1" applyFill="1" applyBorder="1" applyAlignment="1">
      <alignment horizontal="center" vertical="center"/>
    </xf>
    <xf numFmtId="176" fontId="12" fillId="5" borderId="2" xfId="50" applyFont="1" applyFill="1" applyBorder="1" applyAlignment="1">
      <alignment horizontal="center"/>
    </xf>
    <xf numFmtId="176" fontId="12" fillId="4" borderId="2" xfId="50" applyFont="1" applyFill="1" applyBorder="1" applyAlignment="1">
      <alignment horizontal="center"/>
    </xf>
    <xf numFmtId="16" fontId="8" fillId="5" borderId="2" xfId="50" applyNumberFormat="1" applyFont="1" applyFill="1" applyBorder="1" applyAlignment="1">
      <alignment horizontal="center" vertical="center"/>
    </xf>
    <xf numFmtId="176" fontId="7" fillId="0" borderId="2" xfId="0" applyFont="1" applyBorder="1" applyAlignment="1">
      <alignment horizontal="center" vertical="center"/>
    </xf>
    <xf numFmtId="16" fontId="10" fillId="5" borderId="3" xfId="0" applyNumberFormat="1" applyFont="1" applyFill="1" applyBorder="1" applyAlignment="1">
      <alignment horizontal="center" vertical="center"/>
    </xf>
    <xf numFmtId="16" fontId="10" fillId="5" borderId="4" xfId="0" applyNumberFormat="1" applyFont="1" applyFill="1" applyBorder="1" applyAlignment="1">
      <alignment horizontal="center" vertical="center"/>
    </xf>
    <xf numFmtId="176" fontId="3" fillId="6" borderId="2" xfId="0" applyFont="1" applyFill="1" applyBorder="1" applyAlignment="1">
      <alignment horizontal="left" vertical="center"/>
    </xf>
    <xf numFmtId="176" fontId="15" fillId="3" borderId="2" xfId="0" applyFont="1" applyFill="1" applyBorder="1" applyAlignment="1">
      <alignment horizontal="left" wrapText="1"/>
    </xf>
    <xf numFmtId="176" fontId="3" fillId="3" borderId="2" xfId="0" applyFont="1" applyFill="1" applyBorder="1" applyAlignment="1">
      <alignment horizontal="left" vertical="top" wrapText="1"/>
    </xf>
    <xf numFmtId="176" fontId="1" fillId="0" borderId="0" xfId="0" applyFont="1" applyAlignment="1">
      <alignment vertical="center" wrapText="1"/>
    </xf>
    <xf numFmtId="176" fontId="2" fillId="0" borderId="0" xfId="0" applyFont="1">
      <alignment vertical="center"/>
    </xf>
    <xf numFmtId="176" fontId="7" fillId="0" borderId="1" xfId="50" applyFont="1" applyBorder="1" applyAlignment="1">
      <alignment horizontal="center"/>
    </xf>
    <xf numFmtId="176" fontId="12" fillId="0" borderId="1" xfId="50" applyFont="1" applyBorder="1" applyAlignment="1">
      <alignment horizontal="center"/>
    </xf>
    <xf numFmtId="176" fontId="12" fillId="5" borderId="1" xfId="50" applyFont="1" applyFill="1" applyBorder="1" applyAlignment="1">
      <alignment horizontal="center"/>
    </xf>
    <xf numFmtId="176" fontId="12" fillId="4" borderId="1" xfId="50" applyFont="1" applyFill="1" applyBorder="1" applyAlignment="1">
      <alignment horizontal="center"/>
    </xf>
    <xf numFmtId="16" fontId="10" fillId="5" borderId="2" xfId="50" applyNumberFormat="1" applyFont="1" applyFill="1" applyBorder="1" applyAlignment="1">
      <alignment horizontal="center" vertical="center"/>
    </xf>
    <xf numFmtId="177" fontId="7" fillId="0" borderId="2" xfId="0" applyNumberFormat="1" applyFont="1" applyBorder="1" applyAlignment="1">
      <alignment horizontal="center" vertical="center"/>
    </xf>
    <xf numFmtId="176" fontId="14" fillId="4" borderId="2" xfId="0" applyFont="1" applyFill="1" applyBorder="1" applyAlignment="1">
      <alignment horizontal="left" vertical="center"/>
    </xf>
    <xf numFmtId="16" fontId="10" fillId="0" borderId="3" xfId="0" applyNumberFormat="1" applyFont="1" applyBorder="1" applyAlignment="1">
      <alignment horizontal="right" vertical="center"/>
    </xf>
    <xf numFmtId="16" fontId="10" fillId="0" borderId="4" xfId="0" applyNumberFormat="1" applyFont="1" applyBorder="1" applyAlignment="1">
      <alignment horizontal="right" vertical="center"/>
    </xf>
    <xf numFmtId="176" fontId="12" fillId="4" borderId="2" xfId="0" applyFont="1" applyFill="1" applyBorder="1" applyAlignment="1">
      <alignment horizontal="left" vertical="center"/>
    </xf>
    <xf numFmtId="176" fontId="8" fillId="0" borderId="2" xfId="0" applyNumberFormat="1" applyFont="1" applyBorder="1" applyAlignment="1">
      <alignment horizontal="center" vertical="center"/>
    </xf>
    <xf numFmtId="176" fontId="10" fillId="0" borderId="3" xfId="0" applyNumberFormat="1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176" fontId="3" fillId="3" borderId="2" xfId="0" applyFont="1" applyFill="1" applyBorder="1" applyAlignment="1">
      <alignment horizontal="center" vertical="top" wrapText="1"/>
    </xf>
    <xf numFmtId="176" fontId="3" fillId="3" borderId="2" xfId="0" applyFont="1" applyFill="1" applyBorder="1" applyAlignment="1">
      <alignment vertical="top" wrapText="1"/>
    </xf>
    <xf numFmtId="177" fontId="7" fillId="0" borderId="0" xfId="0" applyNumberFormat="1" applyFont="1" applyAlignment="1">
      <alignment horizontal="center" vertical="center"/>
    </xf>
    <xf numFmtId="16" fontId="10" fillId="0" borderId="3" xfId="0" applyNumberFormat="1" applyFont="1" applyBorder="1" applyAlignment="1">
      <alignment horizontal="left" vertical="center"/>
    </xf>
    <xf numFmtId="16" fontId="10" fillId="0" borderId="1" xfId="0" applyNumberFormat="1" applyFont="1" applyBorder="1" applyAlignment="1">
      <alignment horizontal="left" vertical="center"/>
    </xf>
    <xf numFmtId="16" fontId="10" fillId="0" borderId="4" xfId="0" applyNumberFormat="1" applyFont="1" applyBorder="1" applyAlignment="1">
      <alignment horizontal="left" vertical="center"/>
    </xf>
    <xf numFmtId="176" fontId="10" fillId="0" borderId="4" xfId="0" applyNumberFormat="1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/>
    </xf>
    <xf numFmtId="176" fontId="13" fillId="0" borderId="4" xfId="0" applyNumberFormat="1" applyFont="1" applyBorder="1" applyAlignment="1">
      <alignment horizontal="center" vertical="center"/>
    </xf>
    <xf numFmtId="16" fontId="13" fillId="0" borderId="1" xfId="0" applyNumberFormat="1" applyFont="1" applyBorder="1" applyAlignment="1">
      <alignment horizontal="center" vertical="center"/>
    </xf>
    <xf numFmtId="16" fontId="13" fillId="0" borderId="4" xfId="0" applyNumberFormat="1" applyFont="1" applyBorder="1" applyAlignment="1">
      <alignment horizontal="center" vertical="center"/>
    </xf>
    <xf numFmtId="176" fontId="17" fillId="4" borderId="2" xfId="0" applyFont="1" applyFill="1" applyBorder="1" applyAlignment="1">
      <alignment horizontal="left" vertical="center"/>
    </xf>
    <xf numFmtId="176" fontId="10" fillId="0" borderId="3" xfId="0" applyFont="1" applyBorder="1" applyAlignment="1">
      <alignment horizontal="left" vertical="center"/>
    </xf>
    <xf numFmtId="176" fontId="10" fillId="0" borderId="3" xfId="0" applyFont="1" applyBorder="1" applyAlignment="1">
      <alignment horizontal="center" vertical="center"/>
    </xf>
    <xf numFmtId="176" fontId="10" fillId="0" borderId="4" xfId="0" applyFont="1" applyBorder="1" applyAlignment="1">
      <alignment horizontal="center" vertical="center"/>
    </xf>
    <xf numFmtId="177" fontId="14" fillId="4" borderId="2" xfId="0" applyNumberFormat="1" applyFont="1" applyFill="1" applyBorder="1" applyAlignment="1">
      <alignment horizontal="center" vertical="center"/>
    </xf>
    <xf numFmtId="176" fontId="10" fillId="0" borderId="1" xfId="0" applyFont="1" applyBorder="1" applyAlignment="1">
      <alignment horizontal="left" vertical="center"/>
    </xf>
    <xf numFmtId="176" fontId="10" fillId="0" borderId="4" xfId="0" applyFont="1" applyBorder="1" applyAlignment="1">
      <alignment horizontal="left" vertical="center"/>
    </xf>
    <xf numFmtId="176" fontId="3" fillId="3" borderId="1" xfId="0" applyFont="1" applyFill="1" applyBorder="1" applyAlignment="1">
      <alignment horizontal="center" vertical="center"/>
    </xf>
    <xf numFmtId="176" fontId="5" fillId="3" borderId="1" xfId="0" applyFont="1" applyFill="1" applyBorder="1" applyAlignment="1">
      <alignment horizontal="center" vertical="center"/>
    </xf>
    <xf numFmtId="176" fontId="5" fillId="5" borderId="3" xfId="0" applyFont="1" applyFill="1" applyBorder="1" applyAlignment="1">
      <alignment horizontal="center" vertical="center"/>
    </xf>
    <xf numFmtId="176" fontId="5" fillId="5" borderId="1" xfId="0" applyFont="1" applyFill="1" applyBorder="1" applyAlignment="1">
      <alignment horizontal="center" vertical="center"/>
    </xf>
    <xf numFmtId="176" fontId="14" fillId="8" borderId="2" xfId="51" applyFont="1" applyFill="1" applyBorder="1" applyAlignment="1">
      <alignment horizontal="left"/>
    </xf>
    <xf numFmtId="176" fontId="7" fillId="5" borderId="2" xfId="51" applyFont="1" applyFill="1" applyBorder="1" applyAlignment="1">
      <alignment horizontal="left"/>
    </xf>
    <xf numFmtId="176" fontId="12" fillId="4" borderId="2" xfId="51" applyFont="1" applyFill="1" applyBorder="1" applyAlignment="1">
      <alignment horizontal="left"/>
    </xf>
    <xf numFmtId="176" fontId="12" fillId="9" borderId="2" xfId="51" applyFont="1" applyFill="1" applyBorder="1" applyAlignment="1">
      <alignment horizontal="left"/>
    </xf>
    <xf numFmtId="177" fontId="7" fillId="10" borderId="2" xfId="0" applyNumberFormat="1" applyFont="1" applyFill="1" applyBorder="1" applyAlignment="1">
      <alignment horizontal="center" vertical="center"/>
    </xf>
    <xf numFmtId="176" fontId="14" fillId="4" borderId="2" xfId="51" applyFont="1" applyFill="1" applyBorder="1" applyAlignment="1">
      <alignment horizontal="left"/>
    </xf>
    <xf numFmtId="177" fontId="7" fillId="11" borderId="2" xfId="0" applyNumberFormat="1" applyFont="1" applyFill="1" applyBorder="1" applyAlignment="1">
      <alignment horizontal="center" vertical="center"/>
    </xf>
    <xf numFmtId="176" fontId="14" fillId="5" borderId="2" xfId="51" applyFont="1" applyFill="1" applyBorder="1" applyAlignment="1">
      <alignment horizontal="left"/>
    </xf>
    <xf numFmtId="177" fontId="14" fillId="0" borderId="2" xfId="0" applyNumberFormat="1" applyFont="1" applyBorder="1" applyAlignment="1">
      <alignment horizontal="center" vertical="center"/>
    </xf>
    <xf numFmtId="176" fontId="3" fillId="3" borderId="9" xfId="0" applyFont="1" applyFill="1" applyBorder="1" applyAlignment="1">
      <alignment horizontal="left" vertical="top" wrapText="1"/>
    </xf>
    <xf numFmtId="176" fontId="3" fillId="3" borderId="10" xfId="0" applyFont="1" applyFill="1" applyBorder="1" applyAlignment="1">
      <alignment horizontal="left" vertical="top"/>
    </xf>
    <xf numFmtId="176" fontId="18" fillId="3" borderId="2" xfId="0" applyFont="1" applyFill="1" applyBorder="1" applyAlignment="1">
      <alignment horizontal="left" vertical="top" wrapText="1"/>
    </xf>
    <xf numFmtId="176" fontId="3" fillId="0" borderId="11" xfId="0" applyFont="1" applyBorder="1" applyAlignment="1">
      <alignment horizontal="left" vertical="center"/>
    </xf>
    <xf numFmtId="176" fontId="19" fillId="0" borderId="0" xfId="0" applyFont="1" applyAlignment="1">
      <alignment horizontal="center" vertical="center"/>
    </xf>
    <xf numFmtId="176" fontId="4" fillId="0" borderId="0" xfId="0" applyFont="1">
      <alignment vertical="center"/>
    </xf>
    <xf numFmtId="176" fontId="5" fillId="5" borderId="4" xfId="0" applyFont="1" applyFill="1" applyBorder="1" applyAlignment="1">
      <alignment horizontal="center" vertical="center"/>
    </xf>
    <xf numFmtId="176" fontId="5" fillId="5" borderId="5" xfId="0" applyFont="1" applyFill="1" applyBorder="1" applyAlignment="1">
      <alignment horizontal="center" vertical="center"/>
    </xf>
    <xf numFmtId="176" fontId="8" fillId="5" borderId="3" xfId="0" applyFont="1" applyFill="1" applyBorder="1" applyAlignment="1">
      <alignment horizontal="center" vertical="center"/>
    </xf>
    <xf numFmtId="176" fontId="8" fillId="5" borderId="4" xfId="0" applyFont="1" applyFill="1" applyBorder="1" applyAlignment="1">
      <alignment horizontal="center" vertical="center"/>
    </xf>
    <xf numFmtId="176" fontId="8" fillId="4" borderId="4" xfId="0" applyFont="1" applyFill="1" applyBorder="1" applyAlignment="1">
      <alignment horizontal="center" vertical="center"/>
    </xf>
    <xf numFmtId="176" fontId="10" fillId="4" borderId="2" xfId="0" applyFont="1" applyFill="1" applyBorder="1" applyAlignment="1">
      <alignment horizontal="center" vertical="center"/>
    </xf>
    <xf numFmtId="176" fontId="5" fillId="5" borderId="2" xfId="0" applyFont="1" applyFill="1" applyBorder="1" applyAlignment="1">
      <alignment horizontal="center" vertical="center"/>
    </xf>
    <xf numFmtId="176" fontId="10" fillId="0" borderId="1" xfId="0" applyFont="1" applyBorder="1" applyAlignment="1">
      <alignment horizontal="center" vertical="center"/>
    </xf>
    <xf numFmtId="176" fontId="20" fillId="0" borderId="5" xfId="0" applyFont="1" applyBorder="1" applyAlignment="1">
      <alignment horizontal="center" vertical="center"/>
    </xf>
    <xf numFmtId="176" fontId="5" fillId="0" borderId="5" xfId="0" applyFont="1" applyBorder="1" applyAlignment="1">
      <alignment horizontal="center" vertical="center"/>
    </xf>
    <xf numFmtId="176" fontId="20" fillId="0" borderId="7" xfId="0" applyFont="1" applyBorder="1" applyAlignment="1">
      <alignment horizontal="center" vertical="center"/>
    </xf>
    <xf numFmtId="176" fontId="20" fillId="0" borderId="12" xfId="0" applyFont="1" applyBorder="1" applyAlignment="1">
      <alignment horizontal="center" vertical="center"/>
    </xf>
    <xf numFmtId="176" fontId="7" fillId="4" borderId="0" xfId="51" applyFont="1" applyFill="1" applyAlignment="1">
      <alignment horizontal="left"/>
    </xf>
    <xf numFmtId="176" fontId="7" fillId="4" borderId="2" xfId="51" applyFont="1" applyFill="1" applyBorder="1" applyAlignment="1">
      <alignment horizontal="left"/>
    </xf>
    <xf numFmtId="176" fontId="21" fillId="5" borderId="2" xfId="51" applyFont="1" applyFill="1" applyBorder="1" applyAlignment="1">
      <alignment horizontal="left"/>
    </xf>
    <xf numFmtId="177" fontId="7" fillId="0" borderId="3" xfId="0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77" fontId="12" fillId="4" borderId="2" xfId="0" applyNumberFormat="1" applyFont="1" applyFill="1" applyBorder="1" applyAlignment="1">
      <alignment horizontal="center" vertical="center"/>
    </xf>
    <xf numFmtId="176" fontId="7" fillId="0" borderId="0" xfId="0" applyFont="1">
      <alignment vertical="center"/>
    </xf>
    <xf numFmtId="176" fontId="3" fillId="3" borderId="2" xfId="0" applyFont="1" applyFill="1" applyBorder="1" applyAlignment="1">
      <alignment horizontal="center" vertical="top"/>
    </xf>
    <xf numFmtId="176" fontId="9" fillId="3" borderId="11" xfId="0" applyFont="1" applyFill="1" applyBorder="1" applyAlignment="1">
      <alignment wrapText="1"/>
    </xf>
    <xf numFmtId="176" fontId="3" fillId="3" borderId="13" xfId="0" applyFont="1" applyFill="1" applyBorder="1" applyAlignment="1">
      <alignment horizontal="left" vertical="top" wrapText="1"/>
    </xf>
    <xf numFmtId="176" fontId="3" fillId="3" borderId="11" xfId="0" applyFont="1" applyFill="1" applyBorder="1" applyAlignment="1">
      <alignment horizontal="left" vertical="top"/>
    </xf>
    <xf numFmtId="176" fontId="3" fillId="3" borderId="2" xfId="0" applyFont="1" applyFill="1" applyBorder="1" applyAlignment="1">
      <alignment horizontal="left" vertical="top"/>
    </xf>
    <xf numFmtId="176" fontId="22" fillId="0" borderId="3" xfId="0" applyFont="1" applyBorder="1" applyAlignment="1">
      <alignment horizontal="left" vertical="center" wrapText="1"/>
    </xf>
    <xf numFmtId="176" fontId="22" fillId="0" borderId="1" xfId="0" applyFont="1" applyBorder="1" applyAlignment="1">
      <alignment horizontal="left" vertical="center" wrapText="1"/>
    </xf>
    <xf numFmtId="176" fontId="8" fillId="0" borderId="0" xfId="0" applyFont="1" applyAlignment="1">
      <alignment horizontal="center" vertical="center"/>
    </xf>
    <xf numFmtId="176" fontId="20" fillId="0" borderId="2" xfId="0" applyFont="1" applyBorder="1" applyAlignment="1">
      <alignment horizontal="center" vertical="center"/>
    </xf>
    <xf numFmtId="176" fontId="5" fillId="0" borderId="0" xfId="0" applyFont="1" applyAlignment="1">
      <alignment horizontal="center" vertical="center"/>
    </xf>
    <xf numFmtId="176" fontId="8" fillId="0" borderId="3" xfId="0" applyFont="1" applyBorder="1" applyAlignment="1">
      <alignment horizontal="center" vertical="center"/>
    </xf>
    <xf numFmtId="176" fontId="8" fillId="0" borderId="1" xfId="0" applyFont="1" applyBorder="1" applyAlignment="1">
      <alignment horizontal="center" vertical="center"/>
    </xf>
    <xf numFmtId="176" fontId="8" fillId="0" borderId="4" xfId="0" applyFont="1" applyBorder="1" applyAlignment="1">
      <alignment horizontal="center" vertical="center"/>
    </xf>
    <xf numFmtId="177" fontId="7" fillId="0" borderId="4" xfId="0" applyNumberFormat="1" applyFont="1" applyBorder="1" applyAlignment="1">
      <alignment horizontal="center" vertical="center"/>
    </xf>
    <xf numFmtId="176" fontId="22" fillId="0" borderId="4" xfId="0" applyFont="1" applyBorder="1" applyAlignment="1">
      <alignment horizontal="left" vertical="center" wrapText="1"/>
    </xf>
    <xf numFmtId="176" fontId="1" fillId="0" borderId="0" xfId="0" applyFont="1">
      <alignment vertical="center"/>
    </xf>
    <xf numFmtId="176" fontId="4" fillId="2" borderId="3" xfId="0" applyFont="1" applyFill="1" applyBorder="1" applyAlignment="1">
      <alignment horizontal="left" vertical="center"/>
    </xf>
    <xf numFmtId="176" fontId="3" fillId="3" borderId="3" xfId="0" applyFont="1" applyFill="1" applyBorder="1" applyAlignment="1">
      <alignment horizontal="center" vertical="center"/>
    </xf>
    <xf numFmtId="16" fontId="12" fillId="4" borderId="2" xfId="0" applyNumberFormat="1" applyFont="1" applyFill="1" applyBorder="1" applyAlignment="1">
      <alignment horizontal="center" vertical="center"/>
    </xf>
    <xf numFmtId="16" fontId="7" fillId="0" borderId="2" xfId="0" applyNumberFormat="1" applyFont="1" applyBorder="1" applyAlignment="1">
      <alignment horizontal="center" vertical="center"/>
    </xf>
    <xf numFmtId="16" fontId="8" fillId="0" borderId="3" xfId="0" applyNumberFormat="1" applyFont="1" applyBorder="1" applyAlignment="1">
      <alignment horizontal="center" vertical="center"/>
    </xf>
    <xf numFmtId="16" fontId="8" fillId="0" borderId="1" xfId="0" applyNumberFormat="1" applyFont="1" applyBorder="1" applyAlignment="1">
      <alignment horizontal="center" vertical="center"/>
    </xf>
    <xf numFmtId="176" fontId="12" fillId="5" borderId="2" xfId="51" applyFont="1" applyFill="1" applyBorder="1" applyAlignment="1">
      <alignment horizontal="left"/>
    </xf>
    <xf numFmtId="176" fontId="0" fillId="4" borderId="0" xfId="0" applyFill="1">
      <alignment vertical="center"/>
    </xf>
    <xf numFmtId="176" fontId="9" fillId="7" borderId="2" xfId="0" applyFont="1" applyFill="1" applyBorder="1" applyAlignment="1">
      <alignment wrapText="1"/>
    </xf>
    <xf numFmtId="176" fontId="3" fillId="7" borderId="2" xfId="0" applyFont="1" applyFill="1" applyBorder="1" applyAlignment="1">
      <alignment horizontal="left" vertical="top" wrapText="1"/>
    </xf>
    <xf numFmtId="176" fontId="3" fillId="5" borderId="3" xfId="0" applyFont="1" applyFill="1" applyBorder="1" applyAlignment="1">
      <alignment horizontal="left" vertical="top" wrapText="1"/>
    </xf>
    <xf numFmtId="176" fontId="3" fillId="5" borderId="1" xfId="0" applyFont="1" applyFill="1" applyBorder="1" applyAlignment="1">
      <alignment horizontal="left" vertical="top" wrapText="1"/>
    </xf>
    <xf numFmtId="176" fontId="4" fillId="2" borderId="4" xfId="0" applyFont="1" applyFill="1" applyBorder="1" applyAlignment="1">
      <alignment horizontal="left" vertical="center"/>
    </xf>
    <xf numFmtId="176" fontId="3" fillId="3" borderId="4" xfId="0" applyFont="1" applyFill="1" applyBorder="1" applyAlignment="1">
      <alignment horizontal="center" vertical="center"/>
    </xf>
    <xf numFmtId="176" fontId="0" fillId="0" borderId="0" xfId="0" applyAlignment="1">
      <alignment horizontal="center" vertical="center"/>
    </xf>
    <xf numFmtId="16" fontId="8" fillId="0" borderId="4" xfId="0" applyNumberFormat="1" applyFont="1" applyBorder="1" applyAlignment="1">
      <alignment horizontal="center" vertical="center"/>
    </xf>
    <xf numFmtId="176" fontId="3" fillId="5" borderId="4" xfId="0" applyFont="1" applyFill="1" applyBorder="1" applyAlignment="1">
      <alignment horizontal="left" vertical="top" wrapText="1"/>
    </xf>
    <xf numFmtId="176" fontId="5" fillId="0" borderId="0" xfId="0" applyFont="1">
      <alignment vertical="center"/>
    </xf>
    <xf numFmtId="176" fontId="4" fillId="2" borderId="14" xfId="0" applyFont="1" applyFill="1" applyBorder="1" applyAlignment="1">
      <alignment horizontal="left" vertical="center"/>
    </xf>
    <xf numFmtId="176" fontId="7" fillId="4" borderId="2" xfId="0" applyFont="1" applyFill="1" applyBorder="1" applyAlignment="1">
      <alignment horizontal="center" vertical="center"/>
    </xf>
    <xf numFmtId="176" fontId="3" fillId="0" borderId="2" xfId="0" applyFont="1" applyBorder="1" applyAlignment="1">
      <alignment horizontal="left" vertical="top" wrapText="1"/>
    </xf>
    <xf numFmtId="176" fontId="7" fillId="5" borderId="3" xfId="0" applyFont="1" applyFill="1" applyBorder="1" applyAlignment="1">
      <alignment horizontal="center" vertical="center"/>
    </xf>
    <xf numFmtId="176" fontId="7" fillId="5" borderId="1" xfId="0" applyFont="1" applyFill="1" applyBorder="1" applyAlignment="1">
      <alignment horizontal="center" vertical="center"/>
    </xf>
    <xf numFmtId="176" fontId="8" fillId="4" borderId="2" xfId="0" applyFont="1" applyFill="1" applyBorder="1" applyAlignment="1">
      <alignment horizontal="center" vertical="center"/>
    </xf>
    <xf numFmtId="176" fontId="13" fillId="4" borderId="2" xfId="0" applyFont="1" applyFill="1" applyBorder="1" applyAlignment="1">
      <alignment horizontal="center" vertical="center"/>
    </xf>
    <xf numFmtId="177" fontId="12" fillId="0" borderId="2" xfId="0" applyNumberFormat="1" applyFont="1" applyBorder="1" applyAlignment="1">
      <alignment horizontal="center" vertical="center"/>
    </xf>
    <xf numFmtId="176" fontId="8" fillId="4" borderId="2" xfId="0" applyNumberFormat="1" applyFont="1" applyFill="1" applyBorder="1" applyAlignment="1">
      <alignment horizontal="center" vertical="center"/>
    </xf>
    <xf numFmtId="176" fontId="7" fillId="0" borderId="0" xfId="0" applyFont="1" applyAlignment="1">
      <alignment horizontal="left" vertical="center"/>
    </xf>
    <xf numFmtId="176" fontId="8" fillId="4" borderId="0" xfId="0" applyFont="1" applyFill="1" applyAlignment="1">
      <alignment horizontal="center" vertical="center"/>
    </xf>
    <xf numFmtId="176" fontId="13" fillId="4" borderId="0" xfId="0" applyFont="1" applyFill="1" applyAlignment="1">
      <alignment horizontal="center" vertical="center"/>
    </xf>
    <xf numFmtId="176" fontId="9" fillId="3" borderId="2" xfId="0" applyFont="1" applyFill="1" applyBorder="1" applyAlignment="1">
      <alignment horizontal="center"/>
    </xf>
    <xf numFmtId="176" fontId="11" fillId="5" borderId="2" xfId="0" applyFont="1" applyFill="1" applyBorder="1" applyAlignment="1">
      <alignment horizontal="center" vertical="center"/>
    </xf>
    <xf numFmtId="176" fontId="8" fillId="4" borderId="9" xfId="0" applyFont="1" applyFill="1" applyBorder="1" applyAlignment="1">
      <alignment horizontal="center" vertical="center"/>
    </xf>
    <xf numFmtId="176" fontId="7" fillId="5" borderId="4" xfId="0" applyFont="1" applyFill="1" applyBorder="1" applyAlignment="1">
      <alignment horizontal="center" vertical="center"/>
    </xf>
    <xf numFmtId="176" fontId="18" fillId="0" borderId="0" xfId="0" applyFont="1" applyAlignment="1">
      <alignment horizontal="center" vertical="center"/>
    </xf>
    <xf numFmtId="176" fontId="6" fillId="7" borderId="5" xfId="0" applyFont="1" applyFill="1" applyBorder="1" applyAlignment="1">
      <alignment horizontal="center" vertical="center" wrapText="1"/>
    </xf>
    <xf numFmtId="176" fontId="12" fillId="0" borderId="2" xfId="0" applyFont="1" applyBorder="1" applyAlignment="1">
      <alignment horizontal="left" vertical="center"/>
    </xf>
    <xf numFmtId="16" fontId="10" fillId="0" borderId="4" xfId="0" applyNumberFormat="1" applyFont="1" applyFill="1" applyBorder="1" applyAlignment="1">
      <alignment horizontal="center" vertical="center"/>
    </xf>
    <xf numFmtId="176" fontId="23" fillId="0" borderId="0" xfId="0" applyFont="1">
      <alignment vertical="center"/>
    </xf>
    <xf numFmtId="176" fontId="18" fillId="2" borderId="3" xfId="0" applyFont="1" applyFill="1" applyBorder="1" applyAlignment="1">
      <alignment horizontal="left" vertical="center"/>
    </xf>
    <xf numFmtId="176" fontId="18" fillId="2" borderId="1" xfId="0" applyFont="1" applyFill="1" applyBorder="1" applyAlignment="1">
      <alignment horizontal="left" vertical="center"/>
    </xf>
    <xf numFmtId="176" fontId="11" fillId="3" borderId="2" xfId="50" applyFont="1" applyFill="1" applyBorder="1" applyAlignment="1">
      <alignment horizontal="center" vertical="center"/>
    </xf>
    <xf numFmtId="176" fontId="11" fillId="3" borderId="3" xfId="50" applyFont="1" applyFill="1" applyBorder="1" applyAlignment="1">
      <alignment horizontal="center" vertical="center"/>
    </xf>
    <xf numFmtId="176" fontId="11" fillId="3" borderId="4" xfId="50" applyFont="1" applyFill="1" applyBorder="1" applyAlignment="1">
      <alignment horizontal="center" vertical="center"/>
    </xf>
    <xf numFmtId="176" fontId="5" fillId="3" borderId="5" xfId="50" applyFont="1" applyFill="1" applyBorder="1" applyAlignment="1">
      <alignment horizontal="center" vertical="center"/>
    </xf>
    <xf numFmtId="176" fontId="5" fillId="3" borderId="11" xfId="50" applyFont="1" applyFill="1" applyBorder="1" applyAlignment="1">
      <alignment horizontal="center" vertical="center"/>
    </xf>
    <xf numFmtId="176" fontId="5" fillId="0" borderId="7" xfId="0" applyFont="1" applyBorder="1" applyAlignment="1">
      <alignment horizontal="center" vertical="center"/>
    </xf>
    <xf numFmtId="176" fontId="6" fillId="0" borderId="5" xfId="0" applyFont="1" applyBorder="1" applyAlignment="1">
      <alignment horizontal="center" vertical="center" wrapText="1"/>
    </xf>
    <xf numFmtId="177" fontId="7" fillId="0" borderId="2" xfId="50" applyNumberFormat="1" applyFont="1" applyBorder="1" applyAlignment="1">
      <alignment horizontal="center" vertical="center"/>
    </xf>
    <xf numFmtId="16" fontId="13" fillId="4" borderId="2" xfId="0" applyNumberFormat="1" applyFont="1" applyFill="1" applyBorder="1" applyAlignment="1">
      <alignment horizontal="center" vertical="center"/>
    </xf>
    <xf numFmtId="177" fontId="7" fillId="0" borderId="2" xfId="50" applyNumberFormat="1" applyFont="1" applyFill="1" applyBorder="1" applyAlignment="1">
      <alignment horizontal="center" vertical="center"/>
    </xf>
    <xf numFmtId="16" fontId="14" fillId="0" borderId="3" xfId="0" applyNumberFormat="1" applyFont="1" applyBorder="1" applyAlignment="1">
      <alignment horizontal="center" vertical="center"/>
    </xf>
    <xf numFmtId="16" fontId="14" fillId="0" borderId="1" xfId="0" applyNumberFormat="1" applyFont="1" applyBorder="1" applyAlignment="1">
      <alignment horizontal="center" vertical="center"/>
    </xf>
    <xf numFmtId="176" fontId="7" fillId="0" borderId="0" xfId="50" applyFont="1" applyAlignment="1">
      <alignment horizontal="center" vertical="center"/>
    </xf>
    <xf numFmtId="177" fontId="7" fillId="0" borderId="0" xfId="50" applyNumberFormat="1" applyFont="1" applyAlignment="1">
      <alignment horizontal="center" vertical="center"/>
    </xf>
    <xf numFmtId="16" fontId="8" fillId="0" borderId="0" xfId="0" applyNumberFormat="1" applyFont="1" applyAlignment="1">
      <alignment horizontal="center" vertical="center"/>
    </xf>
    <xf numFmtId="176" fontId="3" fillId="6" borderId="2" xfId="0" applyFont="1" applyFill="1" applyBorder="1" applyAlignment="1">
      <alignment horizontal="center" vertical="center"/>
    </xf>
    <xf numFmtId="176" fontId="3" fillId="5" borderId="2" xfId="0" applyFont="1" applyFill="1" applyBorder="1" applyAlignment="1">
      <alignment horizontal="left" vertical="center"/>
    </xf>
    <xf numFmtId="176" fontId="11" fillId="0" borderId="3" xfId="50" applyFont="1" applyBorder="1" applyAlignment="1">
      <alignment horizontal="center" vertical="center"/>
    </xf>
    <xf numFmtId="176" fontId="11" fillId="0" borderId="1" xfId="50" applyFont="1" applyBorder="1" applyAlignment="1">
      <alignment horizontal="center" vertical="center"/>
    </xf>
    <xf numFmtId="16" fontId="13" fillId="4" borderId="2" xfId="50" applyNumberFormat="1" applyFont="1" applyFill="1" applyBorder="1" applyAlignment="1">
      <alignment horizontal="center" vertical="center"/>
    </xf>
    <xf numFmtId="16" fontId="8" fillId="4" borderId="2" xfId="0" applyNumberFormat="1" applyFont="1" applyFill="1" applyBorder="1" applyAlignment="1">
      <alignment horizontal="center" vertical="center"/>
    </xf>
    <xf numFmtId="16" fontId="14" fillId="0" borderId="4" xfId="0" applyNumberFormat="1" applyFont="1" applyBorder="1" applyAlignment="1">
      <alignment horizontal="center" vertical="center"/>
    </xf>
    <xf numFmtId="16" fontId="14" fillId="4" borderId="3" xfId="0" applyNumberFormat="1" applyFont="1" applyFill="1" applyBorder="1" applyAlignment="1">
      <alignment horizontal="center" vertical="center"/>
    </xf>
    <xf numFmtId="16" fontId="14" fillId="4" borderId="1" xfId="0" applyNumberFormat="1" applyFont="1" applyFill="1" applyBorder="1" applyAlignment="1">
      <alignment horizontal="center" vertical="center"/>
    </xf>
    <xf numFmtId="176" fontId="7" fillId="0" borderId="0" xfId="0" applyFont="1" applyAlignment="1">
      <alignment horizontal="center" vertical="center"/>
    </xf>
    <xf numFmtId="176" fontId="0" fillId="0" borderId="2" xfId="0" applyBorder="1" applyAlignment="1">
      <alignment horizontal="left" vertical="center"/>
    </xf>
    <xf numFmtId="176" fontId="0" fillId="0" borderId="2" xfId="0" applyBorder="1">
      <alignment vertical="center"/>
    </xf>
    <xf numFmtId="176" fontId="24" fillId="0" borderId="0" xfId="0" applyFont="1">
      <alignment vertical="center"/>
    </xf>
    <xf numFmtId="176" fontId="0" fillId="0" borderId="1" xfId="0" applyBorder="1">
      <alignment vertical="center"/>
    </xf>
    <xf numFmtId="16" fontId="14" fillId="4" borderId="4" xfId="0" applyNumberFormat="1" applyFont="1" applyFill="1" applyBorder="1" applyAlignment="1">
      <alignment horizontal="center" vertical="center"/>
    </xf>
    <xf numFmtId="176" fontId="4" fillId="2" borderId="0" xfId="0" applyFont="1" applyFill="1" applyAlignment="1">
      <alignment horizontal="left" vertical="center"/>
    </xf>
    <xf numFmtId="176" fontId="11" fillId="12" borderId="2" xfId="0" applyFont="1" applyFill="1" applyBorder="1" applyAlignment="1">
      <alignment horizontal="center" vertical="center"/>
    </xf>
    <xf numFmtId="176" fontId="5" fillId="12" borderId="2" xfId="0" applyFont="1" applyFill="1" applyBorder="1" applyAlignment="1">
      <alignment horizontal="center" vertical="center"/>
    </xf>
    <xf numFmtId="176" fontId="5" fillId="12" borderId="5" xfId="0" applyFont="1" applyFill="1" applyBorder="1" applyAlignment="1">
      <alignment horizontal="center" vertical="center"/>
    </xf>
    <xf numFmtId="176" fontId="6" fillId="12" borderId="5" xfId="0" applyFont="1" applyFill="1" applyBorder="1" applyAlignment="1">
      <alignment horizontal="center" vertical="center" wrapText="1"/>
    </xf>
    <xf numFmtId="176" fontId="14" fillId="4" borderId="2" xfId="50" applyFont="1" applyFill="1" applyBorder="1" applyAlignment="1">
      <alignment horizontal="center"/>
    </xf>
    <xf numFmtId="176" fontId="17" fillId="4" borderId="2" xfId="50" applyFont="1" applyFill="1" applyBorder="1" applyAlignment="1">
      <alignment horizontal="center"/>
    </xf>
    <xf numFmtId="176" fontId="12" fillId="0" borderId="2" xfId="50" applyFont="1" applyFill="1" applyBorder="1" applyAlignment="1">
      <alignment horizontal="center"/>
    </xf>
    <xf numFmtId="176" fontId="7" fillId="0" borderId="2" xfId="50" applyFont="1" applyFill="1" applyBorder="1" applyAlignment="1">
      <alignment horizontal="center"/>
    </xf>
    <xf numFmtId="176" fontId="11" fillId="0" borderId="2" xfId="0" applyFont="1" applyBorder="1" applyAlignment="1">
      <alignment horizontal="center" vertical="center"/>
    </xf>
    <xf numFmtId="176" fontId="11" fillId="0" borderId="3" xfId="0" applyFont="1" applyBorder="1" applyAlignment="1">
      <alignment horizontal="center" vertical="center"/>
    </xf>
    <xf numFmtId="176" fontId="11" fillId="0" borderId="4" xfId="0" applyFont="1" applyBorder="1" applyAlignment="1">
      <alignment horizontal="center" vertical="center"/>
    </xf>
    <xf numFmtId="176" fontId="5" fillId="0" borderId="2" xfId="0" applyFont="1" applyBorder="1" applyAlignment="1">
      <alignment horizontal="center" vertical="center"/>
    </xf>
    <xf numFmtId="176" fontId="5" fillId="0" borderId="3" xfId="0" applyFont="1" applyBorder="1" applyAlignment="1">
      <alignment horizontal="center" vertical="center"/>
    </xf>
    <xf numFmtId="176" fontId="5" fillId="0" borderId="4" xfId="0" applyFont="1" applyBorder="1" applyAlignment="1">
      <alignment horizontal="center" vertical="center"/>
    </xf>
    <xf numFmtId="16" fontId="8" fillId="4" borderId="2" xfId="50" applyNumberFormat="1" applyFont="1" applyFill="1" applyBorder="1" applyAlignment="1">
      <alignment horizontal="center" vertical="center"/>
    </xf>
    <xf numFmtId="16" fontId="10" fillId="0" borderId="2" xfId="50" applyNumberFormat="1" applyFont="1" applyBorder="1" applyAlignment="1">
      <alignment horizontal="center" vertical="center"/>
    </xf>
    <xf numFmtId="16" fontId="17" fillId="0" borderId="2" xfId="50" applyNumberFormat="1" applyFont="1" applyBorder="1" applyAlignment="1">
      <alignment horizontal="center" vertical="center"/>
    </xf>
    <xf numFmtId="16" fontId="8" fillId="0" borderId="2" xfId="50" applyNumberFormat="1" applyFont="1" applyFill="1" applyBorder="1" applyAlignment="1">
      <alignment horizontal="center" vertical="center"/>
    </xf>
    <xf numFmtId="16" fontId="14" fillId="0" borderId="3" xfId="50" applyNumberFormat="1" applyFont="1" applyFill="1" applyBorder="1" applyAlignment="1">
      <alignment horizontal="center" vertical="center"/>
    </xf>
    <xf numFmtId="16" fontId="14" fillId="0" borderId="1" xfId="50" applyNumberFormat="1" applyFont="1" applyFill="1" applyBorder="1" applyAlignment="1">
      <alignment horizontal="center" vertical="center"/>
    </xf>
    <xf numFmtId="176" fontId="9" fillId="3" borderId="4" xfId="0" applyFont="1" applyFill="1" applyBorder="1" applyAlignment="1">
      <alignment horizontal="center"/>
    </xf>
    <xf numFmtId="176" fontId="9" fillId="3" borderId="3" xfId="0" applyFont="1" applyFill="1" applyBorder="1" applyAlignment="1">
      <alignment horizontal="left" wrapText="1"/>
    </xf>
    <xf numFmtId="176" fontId="9" fillId="3" borderId="4" xfId="0" applyFont="1" applyFill="1" applyBorder="1" applyAlignment="1">
      <alignment horizontal="left" wrapText="1"/>
    </xf>
    <xf numFmtId="176" fontId="5" fillId="3" borderId="3" xfId="0" applyFont="1" applyFill="1" applyBorder="1" applyAlignment="1">
      <alignment horizontal="left" vertical="top" wrapText="1"/>
    </xf>
    <xf numFmtId="176" fontId="5" fillId="3" borderId="1" xfId="0" applyFont="1" applyFill="1" applyBorder="1" applyAlignment="1">
      <alignment horizontal="left" vertical="top" wrapText="1"/>
    </xf>
    <xf numFmtId="176" fontId="15" fillId="6" borderId="3" xfId="0" applyFont="1" applyFill="1" applyBorder="1" applyAlignment="1">
      <alignment horizontal="left" vertical="center"/>
    </xf>
    <xf numFmtId="176" fontId="15" fillId="6" borderId="4" xfId="0" applyFont="1" applyFill="1" applyBorder="1" applyAlignment="1">
      <alignment horizontal="left" vertical="center"/>
    </xf>
    <xf numFmtId="176" fontId="3" fillId="0" borderId="3" xfId="0" applyFont="1" applyBorder="1" applyAlignment="1">
      <alignment horizontal="left" vertical="top" wrapText="1"/>
    </xf>
    <xf numFmtId="176" fontId="3" fillId="0" borderId="1" xfId="0" applyFont="1" applyBorder="1" applyAlignment="1">
      <alignment horizontal="left" vertical="top" wrapText="1"/>
    </xf>
    <xf numFmtId="176" fontId="25" fillId="3" borderId="2" xfId="0" applyFont="1" applyFill="1" applyBorder="1" applyAlignment="1">
      <alignment horizontal="left" vertical="center"/>
    </xf>
    <xf numFmtId="176" fontId="26" fillId="0" borderId="2" xfId="0" applyFont="1" applyBorder="1" applyAlignment="1">
      <alignment horizontal="left" vertical="top" wrapText="1"/>
    </xf>
    <xf numFmtId="176" fontId="9" fillId="3" borderId="11" xfId="0" applyFont="1" applyFill="1" applyBorder="1" applyAlignment="1">
      <alignment horizontal="left" wrapText="1"/>
    </xf>
    <xf numFmtId="176" fontId="11" fillId="3" borderId="3" xfId="0" applyFont="1" applyFill="1" applyBorder="1" applyAlignment="1">
      <alignment horizontal="center" vertical="center"/>
    </xf>
    <xf numFmtId="176" fontId="11" fillId="3" borderId="4" xfId="0" applyFont="1" applyFill="1" applyBorder="1" applyAlignment="1">
      <alignment horizontal="center" vertical="center"/>
    </xf>
    <xf numFmtId="16" fontId="17" fillId="0" borderId="2" xfId="0" applyNumberFormat="1" applyFont="1" applyBorder="1" applyAlignment="1">
      <alignment horizontal="center" vertical="center"/>
    </xf>
    <xf numFmtId="176" fontId="14" fillId="0" borderId="1" xfId="50" applyFont="1" applyBorder="1" applyAlignment="1">
      <alignment horizontal="center"/>
    </xf>
    <xf numFmtId="176" fontId="14" fillId="5" borderId="3" xfId="50" applyFont="1" applyFill="1" applyBorder="1" applyAlignment="1">
      <alignment horizontal="left"/>
    </xf>
    <xf numFmtId="176" fontId="14" fillId="5" borderId="4" xfId="50" applyFont="1" applyFill="1" applyBorder="1" applyAlignment="1">
      <alignment horizontal="left"/>
    </xf>
    <xf numFmtId="176" fontId="14" fillId="0" borderId="3" xfId="50" applyFont="1" applyBorder="1" applyAlignment="1">
      <alignment horizontal="left"/>
    </xf>
    <xf numFmtId="176" fontId="14" fillId="0" borderId="3" xfId="50" applyFont="1" applyBorder="1" applyAlignment="1">
      <alignment horizontal="center"/>
    </xf>
    <xf numFmtId="176" fontId="14" fillId="0" borderId="4" xfId="50" applyFont="1" applyBorder="1" applyAlignment="1">
      <alignment horizontal="center"/>
    </xf>
    <xf numFmtId="0" fontId="11" fillId="3" borderId="2" xfId="50" applyNumberFormat="1" applyFont="1" applyFill="1" applyBorder="1" applyAlignment="1">
      <alignment horizontal="center" vertical="center"/>
    </xf>
    <xf numFmtId="0" fontId="5" fillId="3" borderId="2" xfId="50" applyNumberFormat="1" applyFont="1" applyFill="1" applyBorder="1" applyAlignment="1">
      <alignment horizontal="center" vertical="center"/>
    </xf>
    <xf numFmtId="176" fontId="14" fillId="5" borderId="1" xfId="50" applyFont="1" applyFill="1" applyBorder="1" applyAlignment="1">
      <alignment horizontal="left"/>
    </xf>
    <xf numFmtId="176" fontId="6" fillId="0" borderId="2" xfId="0" applyFont="1" applyBorder="1" applyAlignment="1">
      <alignment horizontal="center" vertical="center" wrapText="1"/>
    </xf>
    <xf numFmtId="16" fontId="14" fillId="0" borderId="4" xfId="50" applyNumberFormat="1" applyFont="1" applyFill="1" applyBorder="1" applyAlignment="1">
      <alignment horizontal="center" vertical="center"/>
    </xf>
    <xf numFmtId="176" fontId="14" fillId="0" borderId="3" xfId="50" applyFont="1" applyFill="1" applyBorder="1" applyAlignment="1">
      <alignment horizontal="center"/>
    </xf>
    <xf numFmtId="176" fontId="14" fillId="0" borderId="1" xfId="50" applyFont="1" applyFill="1" applyBorder="1" applyAlignment="1">
      <alignment horizontal="center"/>
    </xf>
    <xf numFmtId="16" fontId="8" fillId="0" borderId="0" xfId="50" applyNumberFormat="1" applyFont="1" applyAlignment="1">
      <alignment horizontal="center" vertical="center"/>
    </xf>
    <xf numFmtId="176" fontId="8" fillId="0" borderId="0" xfId="50" applyFont="1" applyAlignment="1">
      <alignment horizontal="center" vertical="center"/>
    </xf>
    <xf numFmtId="176" fontId="5" fillId="3" borderId="4" xfId="0" applyFont="1" applyFill="1" applyBorder="1" applyAlignment="1">
      <alignment horizontal="left" vertical="top" wrapText="1"/>
    </xf>
    <xf numFmtId="176" fontId="3" fillId="0" borderId="4" xfId="0" applyFont="1" applyBorder="1" applyAlignment="1">
      <alignment horizontal="left" vertical="top" wrapText="1"/>
    </xf>
    <xf numFmtId="176" fontId="14" fillId="0" borderId="4" xfId="50" applyFont="1" applyBorder="1" applyAlignment="1">
      <alignment horizontal="left"/>
    </xf>
    <xf numFmtId="176" fontId="27" fillId="0" borderId="4" xfId="50" applyFont="1" applyBorder="1" applyAlignment="1">
      <alignment horizontal="left"/>
    </xf>
    <xf numFmtId="176" fontId="14" fillId="0" borderId="4" xfId="50" applyFont="1" applyFill="1" applyBorder="1" applyAlignment="1">
      <alignment horizontal="center"/>
    </xf>
    <xf numFmtId="176" fontId="3" fillId="5" borderId="2" xfId="0" applyFont="1" applyFill="1" applyBorder="1" applyAlignment="1">
      <alignment horizontal="left" vertical="top" wrapText="1"/>
    </xf>
    <xf numFmtId="176" fontId="28" fillId="0" borderId="0" xfId="0" applyFont="1" applyAlignment="1">
      <alignment horizontal="center" vertical="center" wrapText="1"/>
    </xf>
    <xf numFmtId="176" fontId="29" fillId="0" borderId="0" xfId="0" applyFont="1" applyAlignment="1">
      <alignment horizontal="center" vertical="center"/>
    </xf>
    <xf numFmtId="176" fontId="18" fillId="13" borderId="14" xfId="0" applyFont="1" applyFill="1" applyBorder="1" applyAlignment="1">
      <alignment horizontal="left" vertical="center"/>
    </xf>
    <xf numFmtId="176" fontId="18" fillId="13" borderId="6" xfId="0" applyFont="1" applyFill="1" applyBorder="1" applyAlignment="1">
      <alignment horizontal="left" vertical="center"/>
    </xf>
    <xf numFmtId="176" fontId="5" fillId="3" borderId="2" xfId="50" applyFont="1" applyFill="1" applyBorder="1" applyAlignment="1">
      <alignment horizontal="center" vertical="center"/>
    </xf>
    <xf numFmtId="176" fontId="7" fillId="0" borderId="2" xfId="50" applyFont="1" applyBorder="1" applyAlignment="1">
      <alignment horizontal="center" vertical="center"/>
    </xf>
    <xf numFmtId="176" fontId="30" fillId="6" borderId="2" xfId="0" applyFont="1" applyFill="1" applyBorder="1" applyAlignment="1">
      <alignment horizontal="center" vertical="center"/>
    </xf>
    <xf numFmtId="176" fontId="30" fillId="6" borderId="3" xfId="0" applyFont="1" applyFill="1" applyBorder="1" applyAlignment="1">
      <alignment horizontal="left" vertical="center" wrapText="1"/>
    </xf>
    <xf numFmtId="176" fontId="30" fillId="6" borderId="1" xfId="0" applyFont="1" applyFill="1" applyBorder="1" applyAlignment="1">
      <alignment horizontal="left" vertical="center"/>
    </xf>
    <xf numFmtId="176" fontId="30" fillId="6" borderId="2" xfId="0" applyFont="1" applyFill="1" applyBorder="1" applyAlignment="1">
      <alignment horizontal="left" vertical="center"/>
    </xf>
    <xf numFmtId="176" fontId="15" fillId="0" borderId="2" xfId="0" applyFont="1" applyBorder="1">
      <alignment vertical="center"/>
    </xf>
    <xf numFmtId="176" fontId="30" fillId="0" borderId="2" xfId="0" applyFont="1" applyBorder="1" applyAlignment="1">
      <alignment horizontal="left" vertical="center"/>
    </xf>
    <xf numFmtId="176" fontId="11" fillId="3" borderId="1" xfId="50" applyFont="1" applyFill="1" applyBorder="1" applyAlignment="1">
      <alignment horizontal="center" vertical="center"/>
    </xf>
    <xf numFmtId="176" fontId="5" fillId="3" borderId="1" xfId="50" applyFont="1" applyFill="1" applyBorder="1" applyAlignment="1">
      <alignment horizontal="center" vertical="center"/>
    </xf>
    <xf numFmtId="176" fontId="5" fillId="3" borderId="7" xfId="50" applyFont="1" applyFill="1" applyBorder="1" applyAlignment="1">
      <alignment horizontal="center" vertical="center"/>
    </xf>
    <xf numFmtId="176" fontId="5" fillId="0" borderId="2" xfId="50" applyFont="1" applyBorder="1" applyAlignment="1">
      <alignment horizontal="center" vertical="center"/>
    </xf>
    <xf numFmtId="176" fontId="30" fillId="6" borderId="4" xfId="0" applyFont="1" applyFill="1" applyBorder="1" applyAlignment="1">
      <alignment horizontal="left" vertical="center"/>
    </xf>
    <xf numFmtId="16" fontId="31" fillId="5" borderId="2" xfId="0" applyNumberFormat="1" applyFont="1" applyFill="1" applyBorder="1" applyAlignment="1">
      <alignment horizontal="center" vertical="center"/>
    </xf>
    <xf numFmtId="176" fontId="7" fillId="0" borderId="11" xfId="0" applyFont="1" applyBorder="1" applyAlignment="1">
      <alignment horizontal="center" vertical="center"/>
    </xf>
    <xf numFmtId="16" fontId="13" fillId="4" borderId="0" xfId="0" applyNumberFormat="1" applyFont="1" applyFill="1" applyAlignment="1">
      <alignment horizontal="center" vertical="center"/>
    </xf>
    <xf numFmtId="176" fontId="3" fillId="0" borderId="3" xfId="0" applyFont="1" applyBorder="1" applyAlignment="1">
      <alignment horizontal="left" vertical="center"/>
    </xf>
    <xf numFmtId="176" fontId="3" fillId="0" borderId="1" xfId="0" applyFont="1" applyBorder="1" applyAlignment="1">
      <alignment horizontal="left" vertical="center"/>
    </xf>
    <xf numFmtId="16" fontId="10" fillId="0" borderId="1" xfId="0" applyNumberFormat="1" applyFont="1" applyFill="1" applyBorder="1" applyAlignment="1">
      <alignment horizontal="center" vertical="center"/>
    </xf>
    <xf numFmtId="16" fontId="10" fillId="4" borderId="0" xfId="0" applyNumberFormat="1" applyFont="1" applyFill="1" applyAlignment="1">
      <alignment horizontal="center" vertical="center"/>
    </xf>
    <xf numFmtId="176" fontId="28" fillId="0" borderId="0" xfId="0" applyFont="1" applyAlignment="1">
      <alignment vertical="center" wrapText="1"/>
    </xf>
    <xf numFmtId="176" fontId="29" fillId="0" borderId="0" xfId="0" applyFont="1">
      <alignment vertical="center"/>
    </xf>
    <xf numFmtId="176" fontId="3" fillId="0" borderId="4" xfId="0" applyFont="1" applyBorder="1" applyAlignment="1">
      <alignment horizontal="left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_Sheet1" xfId="50"/>
    <cellStyle name="一般_2005-03-01 Long Term Schedule-China-1" xfId="51"/>
    <cellStyle name="표준_KIS2 LTS 2006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absolute">
    <xdr:from>
      <xdr:col>0</xdr:col>
      <xdr:colOff>368300</xdr:colOff>
      <xdr:row>0</xdr:row>
      <xdr:rowOff>30480</xdr:rowOff>
    </xdr:from>
    <xdr:to>
      <xdr:col>0</xdr:col>
      <xdr:colOff>1270000</xdr:colOff>
      <xdr:row>0</xdr:row>
      <xdr:rowOff>579119</xdr:rowOff>
    </xdr:to>
    <xdr:pic>
      <xdr:nvPicPr>
        <xdr:cNvPr id="1912526" name="Picture 1" descr="ASL标志初稿"/>
        <xdr:cNvPicPr>
          <a:picLocks noChangeAspect="1" noChangeArrowheads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8300" y="30480"/>
          <a:ext cx="901700" cy="548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251460</xdr:colOff>
      <xdr:row>0</xdr:row>
      <xdr:rowOff>22860</xdr:rowOff>
    </xdr:from>
    <xdr:to>
      <xdr:col>0</xdr:col>
      <xdr:colOff>1242060</xdr:colOff>
      <xdr:row>0</xdr:row>
      <xdr:rowOff>586740</xdr:rowOff>
    </xdr:to>
    <xdr:pic>
      <xdr:nvPicPr>
        <xdr:cNvPr id="1851460" name="Picture 1" descr="ASL标志初稿"/>
        <xdr:cNvPicPr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51460" y="22860"/>
          <a:ext cx="990600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198120</xdr:colOff>
      <xdr:row>0</xdr:row>
      <xdr:rowOff>0</xdr:rowOff>
    </xdr:from>
    <xdr:to>
      <xdr:col>0</xdr:col>
      <xdr:colOff>1272540</xdr:colOff>
      <xdr:row>1</xdr:row>
      <xdr:rowOff>60960</xdr:rowOff>
    </xdr:to>
    <xdr:pic>
      <xdr:nvPicPr>
        <xdr:cNvPr id="3" name="Picture 1" descr="ASL标志初稿" hidden="1"/>
        <xdr:cNvPicPr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98120" y="0"/>
          <a:ext cx="1074420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205740</xdr:colOff>
      <xdr:row>0</xdr:row>
      <xdr:rowOff>0</xdr:rowOff>
    </xdr:from>
    <xdr:to>
      <xdr:col>0</xdr:col>
      <xdr:colOff>1234440</xdr:colOff>
      <xdr:row>0</xdr:row>
      <xdr:rowOff>617220</xdr:rowOff>
    </xdr:to>
    <xdr:pic>
      <xdr:nvPicPr>
        <xdr:cNvPr id="2" name="Picture 1" descr="ASL标志初稿"/>
        <xdr:cNvPicPr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5740" y="0"/>
          <a:ext cx="1028700" cy="617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31750</xdr:colOff>
      <xdr:row>0</xdr:row>
      <xdr:rowOff>0</xdr:rowOff>
    </xdr:from>
    <xdr:to>
      <xdr:col>0</xdr:col>
      <xdr:colOff>1168400</xdr:colOff>
      <xdr:row>0</xdr:row>
      <xdr:rowOff>655320</xdr:rowOff>
    </xdr:to>
    <xdr:pic>
      <xdr:nvPicPr>
        <xdr:cNvPr id="3" name="Picture 1" descr="ASL标志初稿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1750" y="0"/>
          <a:ext cx="113665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120650</xdr:colOff>
      <xdr:row>0</xdr:row>
      <xdr:rowOff>0</xdr:rowOff>
    </xdr:from>
    <xdr:to>
      <xdr:col>0</xdr:col>
      <xdr:colOff>984250</xdr:colOff>
      <xdr:row>0</xdr:row>
      <xdr:rowOff>560743</xdr:rowOff>
    </xdr:to>
    <xdr:pic>
      <xdr:nvPicPr>
        <xdr:cNvPr id="2" name="Picture 1" descr="ASL标志初稿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0650" y="0"/>
          <a:ext cx="863600" cy="560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209550</xdr:colOff>
      <xdr:row>0</xdr:row>
      <xdr:rowOff>0</xdr:rowOff>
    </xdr:from>
    <xdr:to>
      <xdr:col>0</xdr:col>
      <xdr:colOff>1276350</xdr:colOff>
      <xdr:row>1</xdr:row>
      <xdr:rowOff>45720</xdr:rowOff>
    </xdr:to>
    <xdr:pic>
      <xdr:nvPicPr>
        <xdr:cNvPr id="2" name="Picture 1" descr="ASL标志初稿"/>
        <xdr:cNvPicPr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550" y="0"/>
          <a:ext cx="1066800" cy="617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304800</xdr:colOff>
      <xdr:row>0</xdr:row>
      <xdr:rowOff>0</xdr:rowOff>
    </xdr:from>
    <xdr:to>
      <xdr:col>0</xdr:col>
      <xdr:colOff>1314450</xdr:colOff>
      <xdr:row>1</xdr:row>
      <xdr:rowOff>12700</xdr:rowOff>
    </xdr:to>
    <xdr:pic>
      <xdr:nvPicPr>
        <xdr:cNvPr id="4" name="Picture 1" descr="ASL标志初稿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04800" y="0"/>
          <a:ext cx="1009650" cy="60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247650</xdr:colOff>
      <xdr:row>0</xdr:row>
      <xdr:rowOff>60960</xdr:rowOff>
    </xdr:from>
    <xdr:to>
      <xdr:col>0</xdr:col>
      <xdr:colOff>1123950</xdr:colOff>
      <xdr:row>0</xdr:row>
      <xdr:rowOff>609600</xdr:rowOff>
    </xdr:to>
    <xdr:pic>
      <xdr:nvPicPr>
        <xdr:cNvPr id="1845316" name="Picture 1" descr="ASL标志初稿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47650" y="60960"/>
          <a:ext cx="8763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45720</xdr:colOff>
      <xdr:row>0</xdr:row>
      <xdr:rowOff>0</xdr:rowOff>
    </xdr:from>
    <xdr:to>
      <xdr:col>0</xdr:col>
      <xdr:colOff>1173480</xdr:colOff>
      <xdr:row>1</xdr:row>
      <xdr:rowOff>7620</xdr:rowOff>
    </xdr:to>
    <xdr:pic>
      <xdr:nvPicPr>
        <xdr:cNvPr id="4" name="Picture 1" descr="ASL标志初稿"/>
        <xdr:cNvPicPr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720" y="0"/>
          <a:ext cx="112776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139700</xdr:colOff>
      <xdr:row>0</xdr:row>
      <xdr:rowOff>0</xdr:rowOff>
    </xdr:from>
    <xdr:to>
      <xdr:col>0</xdr:col>
      <xdr:colOff>1120140</xdr:colOff>
      <xdr:row>0</xdr:row>
      <xdr:rowOff>640080</xdr:rowOff>
    </xdr:to>
    <xdr:pic>
      <xdr:nvPicPr>
        <xdr:cNvPr id="2" name="Picture 1" descr="ASL标志初稿"/>
        <xdr:cNvPicPr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9700" y="0"/>
          <a:ext cx="98044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167640</xdr:colOff>
      <xdr:row>0</xdr:row>
      <xdr:rowOff>0</xdr:rowOff>
    </xdr:from>
    <xdr:to>
      <xdr:col>0</xdr:col>
      <xdr:colOff>1287780</xdr:colOff>
      <xdr:row>0</xdr:row>
      <xdr:rowOff>640080</xdr:rowOff>
    </xdr:to>
    <xdr:pic>
      <xdr:nvPicPr>
        <xdr:cNvPr id="2" name="Picture 1" descr="ASL标志初稿"/>
        <xdr:cNvPicPr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67640" y="0"/>
          <a:ext cx="112014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205740</xdr:colOff>
      <xdr:row>0</xdr:row>
      <xdr:rowOff>38100</xdr:rowOff>
    </xdr:from>
    <xdr:to>
      <xdr:col>0</xdr:col>
      <xdr:colOff>1325880</xdr:colOff>
      <xdr:row>1</xdr:row>
      <xdr:rowOff>30480</xdr:rowOff>
    </xdr:to>
    <xdr:pic>
      <xdr:nvPicPr>
        <xdr:cNvPr id="1848388" name="Picture 1" descr="ASL标志初稿"/>
        <xdr:cNvPicPr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5740" y="38100"/>
          <a:ext cx="112014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241300</xdr:colOff>
      <xdr:row>0</xdr:row>
      <xdr:rowOff>7620</xdr:rowOff>
    </xdr:from>
    <xdr:to>
      <xdr:col>0</xdr:col>
      <xdr:colOff>1308100</xdr:colOff>
      <xdr:row>0</xdr:row>
      <xdr:rowOff>617220</xdr:rowOff>
    </xdr:to>
    <xdr:pic>
      <xdr:nvPicPr>
        <xdr:cNvPr id="3" name="Picture 1" descr="ASL标志初稿"/>
        <xdr:cNvPicPr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41300" y="7620"/>
          <a:ext cx="10668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228600</xdr:colOff>
      <xdr:row>0</xdr:row>
      <xdr:rowOff>60960</xdr:rowOff>
    </xdr:from>
    <xdr:to>
      <xdr:col>0</xdr:col>
      <xdr:colOff>1181100</xdr:colOff>
      <xdr:row>0</xdr:row>
      <xdr:rowOff>617220</xdr:rowOff>
    </xdr:to>
    <xdr:pic>
      <xdr:nvPicPr>
        <xdr:cNvPr id="1849412" name="Picture 1" descr="ASL标志初稿"/>
        <xdr:cNvPicPr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28600" y="60960"/>
          <a:ext cx="9525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V31"/>
  <sheetViews>
    <sheetView topLeftCell="A2" workbookViewId="0">
      <selection activeCell="R17" sqref="R17"/>
    </sheetView>
  </sheetViews>
  <sheetFormatPr defaultColWidth="9" defaultRowHeight="14.25"/>
  <cols>
    <col min="1" max="1" width="28.25" customWidth="1"/>
    <col min="2" max="2" width="7.08333333333333" customWidth="1"/>
    <col min="3" max="6" width="6.58333333333333" customWidth="1"/>
    <col min="7" max="7" width="7.5" customWidth="1"/>
    <col min="8" max="8" width="7.75" customWidth="1"/>
    <col min="9" max="22" width="6.58333333333333" customWidth="1"/>
  </cols>
  <sheetData>
    <row r="1" ht="46.75" customHeight="1" spans="2:28">
      <c r="B1" s="306" t="s">
        <v>0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30"/>
      <c r="W1" s="91"/>
      <c r="X1" s="91"/>
      <c r="Y1" s="91"/>
      <c r="Z1" s="91"/>
      <c r="AA1" s="91"/>
      <c r="AB1" s="177"/>
    </row>
    <row r="2" ht="17.15" customHeight="1" spans="2:28">
      <c r="B2" s="307" t="s">
        <v>1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31"/>
      <c r="W2" s="92"/>
      <c r="X2" s="92"/>
      <c r="Y2" s="92"/>
      <c r="Z2" s="92"/>
      <c r="AA2" s="92"/>
      <c r="AB2" s="92"/>
    </row>
    <row r="3" ht="19.75" customHeight="1" spans="1:256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ht="15.75" spans="1:21">
      <c r="A4" s="308" t="s">
        <v>3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</row>
    <row r="5" spans="1:21">
      <c r="A5" s="219" t="s">
        <v>4</v>
      </c>
      <c r="B5" s="219" t="s">
        <v>5</v>
      </c>
      <c r="C5" s="220" t="s">
        <v>6</v>
      </c>
      <c r="D5" s="221"/>
      <c r="E5" s="219" t="s">
        <v>7</v>
      </c>
      <c r="F5" s="219"/>
      <c r="G5" s="219" t="s">
        <v>8</v>
      </c>
      <c r="H5" s="219"/>
      <c r="I5" s="219" t="s">
        <v>9</v>
      </c>
      <c r="J5" s="219"/>
      <c r="K5" s="220" t="s">
        <v>10</v>
      </c>
      <c r="L5" s="318"/>
      <c r="M5" s="220" t="s">
        <v>11</v>
      </c>
      <c r="N5" s="318"/>
      <c r="O5" s="220" t="s">
        <v>12</v>
      </c>
      <c r="P5" s="318"/>
      <c r="Q5" s="219" t="s">
        <v>5</v>
      </c>
      <c r="R5" s="220" t="s">
        <v>6</v>
      </c>
      <c r="S5" s="221"/>
      <c r="T5" s="219" t="s">
        <v>7</v>
      </c>
      <c r="U5" s="219"/>
    </row>
    <row r="6" spans="1:21">
      <c r="A6" s="222" t="s">
        <v>13</v>
      </c>
      <c r="B6" s="222" t="s">
        <v>14</v>
      </c>
      <c r="C6" s="310" t="s">
        <v>15</v>
      </c>
      <c r="D6" s="310"/>
      <c r="E6" s="310" t="s">
        <v>16</v>
      </c>
      <c r="F6" s="310"/>
      <c r="G6" s="310" t="s">
        <v>17</v>
      </c>
      <c r="H6" s="310"/>
      <c r="I6" s="310" t="s">
        <v>18</v>
      </c>
      <c r="J6" s="310"/>
      <c r="K6" s="42" t="s">
        <v>19</v>
      </c>
      <c r="L6" s="319"/>
      <c r="M6" s="42" t="s">
        <v>20</v>
      </c>
      <c r="N6" s="319"/>
      <c r="O6" s="42" t="s">
        <v>21</v>
      </c>
      <c r="P6" s="319"/>
      <c r="Q6" s="310" t="s">
        <v>14</v>
      </c>
      <c r="R6" s="310" t="s">
        <v>15</v>
      </c>
      <c r="S6" s="310"/>
      <c r="T6" s="310" t="s">
        <v>16</v>
      </c>
      <c r="U6" s="310"/>
    </row>
    <row r="7" spans="1:21">
      <c r="A7" s="223"/>
      <c r="B7" s="223"/>
      <c r="C7" s="222" t="s">
        <v>22</v>
      </c>
      <c r="D7" s="222"/>
      <c r="E7" s="222" t="s">
        <v>22</v>
      </c>
      <c r="F7" s="222"/>
      <c r="G7" s="222" t="s">
        <v>22</v>
      </c>
      <c r="H7" s="222"/>
      <c r="I7" s="222" t="s">
        <v>22</v>
      </c>
      <c r="J7" s="222"/>
      <c r="K7" s="222" t="s">
        <v>22</v>
      </c>
      <c r="L7" s="222"/>
      <c r="M7" s="222" t="s">
        <v>22</v>
      </c>
      <c r="N7" s="222"/>
      <c r="O7" s="222" t="s">
        <v>22</v>
      </c>
      <c r="P7" s="222"/>
      <c r="Q7" s="320"/>
      <c r="R7" s="222" t="s">
        <v>22</v>
      </c>
      <c r="S7" s="222"/>
      <c r="T7" s="222" t="s">
        <v>22</v>
      </c>
      <c r="U7" s="222"/>
    </row>
    <row r="8" ht="25.5" spans="1:21">
      <c r="A8" s="223"/>
      <c r="B8" s="310"/>
      <c r="C8" s="294" t="s">
        <v>23</v>
      </c>
      <c r="D8" s="294" t="s">
        <v>24</v>
      </c>
      <c r="E8" s="294" t="s">
        <v>25</v>
      </c>
      <c r="F8" s="294" t="s">
        <v>26</v>
      </c>
      <c r="G8" s="294" t="s">
        <v>27</v>
      </c>
      <c r="H8" s="294" t="s">
        <v>28</v>
      </c>
      <c r="I8" s="294" t="s">
        <v>29</v>
      </c>
      <c r="J8" s="294" t="s">
        <v>30</v>
      </c>
      <c r="K8" s="294" t="s">
        <v>31</v>
      </c>
      <c r="L8" s="294" t="s">
        <v>32</v>
      </c>
      <c r="M8" s="294" t="s">
        <v>33</v>
      </c>
      <c r="N8" s="294" t="s">
        <v>34</v>
      </c>
      <c r="O8" s="294" t="s">
        <v>35</v>
      </c>
      <c r="P8" s="294" t="s">
        <v>36</v>
      </c>
      <c r="Q8" s="321"/>
      <c r="R8" s="294" t="s">
        <v>23</v>
      </c>
      <c r="S8" s="294" t="s">
        <v>24</v>
      </c>
      <c r="T8" s="294" t="s">
        <v>25</v>
      </c>
      <c r="U8" s="294" t="s">
        <v>26</v>
      </c>
    </row>
    <row r="9" hidden="1" spans="1:21">
      <c r="A9" s="85" t="s">
        <v>37</v>
      </c>
      <c r="B9" s="226" t="s">
        <v>38</v>
      </c>
      <c r="C9" s="17">
        <v>45267</v>
      </c>
      <c r="D9" s="17">
        <f t="shared" ref="D9:D21" si="0">C9</f>
        <v>45267</v>
      </c>
      <c r="E9" s="17">
        <f t="shared" ref="E9:E21" si="1">C9+1</f>
        <v>45268</v>
      </c>
      <c r="F9" s="17">
        <f t="shared" ref="F9:F21" si="2">D9+2</f>
        <v>45269</v>
      </c>
      <c r="G9" s="17">
        <f t="shared" ref="G9:G21" si="3">F9+3</f>
        <v>45272</v>
      </c>
      <c r="H9" s="17">
        <f t="shared" ref="H9:H21" si="4">G9+1</f>
        <v>45273</v>
      </c>
      <c r="I9" s="17">
        <f t="shared" ref="I9:I21" si="5">H9</f>
        <v>45273</v>
      </c>
      <c r="J9" s="17">
        <f t="shared" ref="J9:J21" si="6">H9</f>
        <v>45273</v>
      </c>
      <c r="K9" s="17">
        <f t="shared" ref="K9:K21" si="7">H9+1</f>
        <v>45274</v>
      </c>
      <c r="L9" s="17">
        <f t="shared" ref="L9:L21" si="8">J9+1</f>
        <v>45274</v>
      </c>
      <c r="M9" s="33" t="s">
        <v>39</v>
      </c>
      <c r="N9" s="33" t="s">
        <v>39</v>
      </c>
      <c r="O9" s="33" t="s">
        <v>39</v>
      </c>
      <c r="P9" s="33" t="s">
        <v>39</v>
      </c>
      <c r="Q9" s="85" t="s">
        <v>40</v>
      </c>
      <c r="R9" s="17">
        <f>L9+7</f>
        <v>45281</v>
      </c>
      <c r="S9" s="17">
        <f t="shared" ref="S9:S21" si="9">L9+7</f>
        <v>45281</v>
      </c>
      <c r="T9" s="17">
        <f t="shared" ref="T9:T21" si="10">R9+1</f>
        <v>45282</v>
      </c>
      <c r="U9" s="17">
        <f t="shared" ref="U9:U21" si="11">R9+2</f>
        <v>45283</v>
      </c>
    </row>
    <row r="10" hidden="1" spans="1:21">
      <c r="A10" s="85" t="s">
        <v>41</v>
      </c>
      <c r="B10" s="226" t="s">
        <v>42</v>
      </c>
      <c r="C10" s="17">
        <v>45274</v>
      </c>
      <c r="D10" s="17">
        <f t="shared" si="0"/>
        <v>45274</v>
      </c>
      <c r="E10" s="17">
        <f t="shared" si="1"/>
        <v>45275</v>
      </c>
      <c r="F10" s="17">
        <f t="shared" si="2"/>
        <v>45276</v>
      </c>
      <c r="G10" s="323" t="s">
        <v>43</v>
      </c>
      <c r="H10" s="17">
        <v>45280</v>
      </c>
      <c r="I10" s="17">
        <f>H10+1</f>
        <v>45281</v>
      </c>
      <c r="J10" s="17">
        <f>H10+1</f>
        <v>45281</v>
      </c>
      <c r="K10" s="17">
        <f>H10+2</f>
        <v>45282</v>
      </c>
      <c r="L10" s="17">
        <f t="shared" si="8"/>
        <v>45282</v>
      </c>
      <c r="M10" s="33" t="s">
        <v>39</v>
      </c>
      <c r="N10" s="33" t="s">
        <v>39</v>
      </c>
      <c r="O10" s="33" t="s">
        <v>39</v>
      </c>
      <c r="P10" s="33" t="s">
        <v>39</v>
      </c>
      <c r="Q10" s="85" t="s">
        <v>44</v>
      </c>
      <c r="R10" s="17">
        <f>L10+6</f>
        <v>45288</v>
      </c>
      <c r="S10" s="17">
        <f>L10+6</f>
        <v>45288</v>
      </c>
      <c r="T10" s="17">
        <f t="shared" si="10"/>
        <v>45289</v>
      </c>
      <c r="U10" s="17">
        <f t="shared" si="11"/>
        <v>45290</v>
      </c>
    </row>
    <row r="11" hidden="1" spans="1:21">
      <c r="A11" s="85" t="s">
        <v>37</v>
      </c>
      <c r="B11" s="226" t="s">
        <v>45</v>
      </c>
      <c r="C11" s="17">
        <v>45281</v>
      </c>
      <c r="D11" s="17">
        <f t="shared" si="0"/>
        <v>45281</v>
      </c>
      <c r="E11" s="17">
        <f t="shared" si="1"/>
        <v>45282</v>
      </c>
      <c r="F11" s="17">
        <f t="shared" si="2"/>
        <v>45283</v>
      </c>
      <c r="G11" s="323" t="s">
        <v>46</v>
      </c>
      <c r="H11" s="323" t="s">
        <v>47</v>
      </c>
      <c r="I11" s="86" t="s">
        <v>48</v>
      </c>
      <c r="J11" s="87"/>
      <c r="K11" s="86" t="s">
        <v>49</v>
      </c>
      <c r="L11" s="87"/>
      <c r="M11" s="33" t="s">
        <v>39</v>
      </c>
      <c r="N11" s="33" t="s">
        <v>39</v>
      </c>
      <c r="O11" s="33" t="s">
        <v>39</v>
      </c>
      <c r="P11" s="33" t="s">
        <v>39</v>
      </c>
      <c r="Q11" s="85" t="s">
        <v>50</v>
      </c>
      <c r="R11" s="77">
        <v>45295</v>
      </c>
      <c r="S11" s="77">
        <v>45295</v>
      </c>
      <c r="T11" s="17">
        <f t="shared" si="10"/>
        <v>45296</v>
      </c>
      <c r="U11" s="17">
        <f t="shared" si="11"/>
        <v>45297</v>
      </c>
    </row>
    <row r="12" hidden="1" spans="1:21">
      <c r="A12" s="85" t="s">
        <v>41</v>
      </c>
      <c r="B12" s="226" t="s">
        <v>51</v>
      </c>
      <c r="C12" s="17">
        <v>45288</v>
      </c>
      <c r="D12" s="17">
        <f t="shared" si="0"/>
        <v>45288</v>
      </c>
      <c r="E12" s="17">
        <f t="shared" si="1"/>
        <v>45289</v>
      </c>
      <c r="F12" s="17">
        <f t="shared" si="2"/>
        <v>45290</v>
      </c>
      <c r="G12" s="323" t="s">
        <v>52</v>
      </c>
      <c r="H12" s="17">
        <v>45294</v>
      </c>
      <c r="I12" s="17">
        <f t="shared" si="5"/>
        <v>45294</v>
      </c>
      <c r="J12" s="17">
        <f t="shared" si="6"/>
        <v>45294</v>
      </c>
      <c r="K12" s="17">
        <f>H12+2</f>
        <v>45296</v>
      </c>
      <c r="L12" s="17">
        <f>J12+2</f>
        <v>45296</v>
      </c>
      <c r="M12" s="33" t="s">
        <v>39</v>
      </c>
      <c r="N12" s="33" t="s">
        <v>39</v>
      </c>
      <c r="O12" s="33" t="s">
        <v>39</v>
      </c>
      <c r="P12" s="33" t="s">
        <v>39</v>
      </c>
      <c r="Q12" s="85" t="s">
        <v>53</v>
      </c>
      <c r="R12" s="77">
        <v>45302</v>
      </c>
      <c r="S12" s="17">
        <f>L12+6</f>
        <v>45302</v>
      </c>
      <c r="T12" s="17">
        <f t="shared" si="10"/>
        <v>45303</v>
      </c>
      <c r="U12" s="17">
        <f t="shared" si="11"/>
        <v>45304</v>
      </c>
    </row>
    <row r="13" spans="1:21">
      <c r="A13" s="85" t="s">
        <v>37</v>
      </c>
      <c r="B13" s="226" t="s">
        <v>54</v>
      </c>
      <c r="C13" s="17">
        <v>45295</v>
      </c>
      <c r="D13" s="17">
        <f t="shared" si="0"/>
        <v>45295</v>
      </c>
      <c r="E13" s="17">
        <f t="shared" si="1"/>
        <v>45296</v>
      </c>
      <c r="F13" s="17">
        <f t="shared" si="2"/>
        <v>45297</v>
      </c>
      <c r="G13" s="323" t="s">
        <v>55</v>
      </c>
      <c r="H13" s="17">
        <v>45301</v>
      </c>
      <c r="I13" s="17">
        <v>45301</v>
      </c>
      <c r="J13" s="17">
        <v>45301</v>
      </c>
      <c r="K13" s="17">
        <v>45302</v>
      </c>
      <c r="L13" s="17">
        <v>45302</v>
      </c>
      <c r="M13" s="33" t="s">
        <v>39</v>
      </c>
      <c r="N13" s="33" t="s">
        <v>39</v>
      </c>
      <c r="O13" s="33" t="s">
        <v>39</v>
      </c>
      <c r="P13" s="33" t="s">
        <v>39</v>
      </c>
      <c r="Q13" s="85" t="s">
        <v>56</v>
      </c>
      <c r="R13" s="77">
        <v>45309</v>
      </c>
      <c r="S13" s="77">
        <v>45309</v>
      </c>
      <c r="T13" s="17">
        <f t="shared" si="10"/>
        <v>45310</v>
      </c>
      <c r="U13" s="17">
        <f t="shared" si="11"/>
        <v>45311</v>
      </c>
    </row>
    <row r="14" spans="1:21">
      <c r="A14" s="85" t="s">
        <v>41</v>
      </c>
      <c r="B14" s="226" t="s">
        <v>57</v>
      </c>
      <c r="C14" s="17">
        <v>45302</v>
      </c>
      <c r="D14" s="17">
        <f t="shared" si="0"/>
        <v>45302</v>
      </c>
      <c r="E14" s="17">
        <f t="shared" si="1"/>
        <v>45303</v>
      </c>
      <c r="F14" s="17">
        <f t="shared" si="2"/>
        <v>45304</v>
      </c>
      <c r="G14" s="17">
        <f t="shared" si="3"/>
        <v>45307</v>
      </c>
      <c r="H14" s="17">
        <f t="shared" si="4"/>
        <v>45308</v>
      </c>
      <c r="I14" s="17">
        <f t="shared" si="5"/>
        <v>45308</v>
      </c>
      <c r="J14" s="17">
        <f t="shared" si="6"/>
        <v>45308</v>
      </c>
      <c r="K14" s="17">
        <f t="shared" si="7"/>
        <v>45309</v>
      </c>
      <c r="L14" s="17">
        <f t="shared" si="8"/>
        <v>45309</v>
      </c>
      <c r="M14" s="33" t="s">
        <v>39</v>
      </c>
      <c r="N14" s="33" t="s">
        <v>39</v>
      </c>
      <c r="O14" s="33" t="s">
        <v>39</v>
      </c>
      <c r="P14" s="33" t="s">
        <v>39</v>
      </c>
      <c r="Q14" s="85" t="s">
        <v>58</v>
      </c>
      <c r="R14" s="17">
        <f t="shared" ref="R14:R21" si="12">L14+7</f>
        <v>45316</v>
      </c>
      <c r="S14" s="17">
        <f t="shared" si="9"/>
        <v>45316</v>
      </c>
      <c r="T14" s="17">
        <f t="shared" si="10"/>
        <v>45317</v>
      </c>
      <c r="U14" s="17">
        <f t="shared" si="11"/>
        <v>45318</v>
      </c>
    </row>
    <row r="15" spans="1:21">
      <c r="A15" s="85" t="s">
        <v>37</v>
      </c>
      <c r="B15" s="226" t="s">
        <v>59</v>
      </c>
      <c r="C15" s="17">
        <v>45309</v>
      </c>
      <c r="D15" s="17">
        <f t="shared" si="0"/>
        <v>45309</v>
      </c>
      <c r="E15" s="17">
        <f t="shared" si="1"/>
        <v>45310</v>
      </c>
      <c r="F15" s="17">
        <f t="shared" si="2"/>
        <v>45311</v>
      </c>
      <c r="G15" s="17">
        <f t="shared" si="3"/>
        <v>45314</v>
      </c>
      <c r="H15" s="17">
        <f t="shared" si="4"/>
        <v>45315</v>
      </c>
      <c r="I15" s="17">
        <f t="shared" si="5"/>
        <v>45315</v>
      </c>
      <c r="J15" s="17">
        <f t="shared" si="6"/>
        <v>45315</v>
      </c>
      <c r="K15" s="17">
        <f t="shared" si="7"/>
        <v>45316</v>
      </c>
      <c r="L15" s="17">
        <f t="shared" si="8"/>
        <v>45316</v>
      </c>
      <c r="M15" s="33" t="s">
        <v>39</v>
      </c>
      <c r="N15" s="33" t="s">
        <v>39</v>
      </c>
      <c r="O15" s="33" t="s">
        <v>39</v>
      </c>
      <c r="P15" s="33" t="s">
        <v>39</v>
      </c>
      <c r="Q15" s="85" t="s">
        <v>60</v>
      </c>
      <c r="R15" s="17">
        <f t="shared" si="12"/>
        <v>45323</v>
      </c>
      <c r="S15" s="17">
        <f t="shared" si="9"/>
        <v>45323</v>
      </c>
      <c r="T15" s="17">
        <f t="shared" si="10"/>
        <v>45324</v>
      </c>
      <c r="U15" s="17">
        <f t="shared" si="11"/>
        <v>45325</v>
      </c>
    </row>
    <row r="16" spans="1:21">
      <c r="A16" s="85" t="s">
        <v>41</v>
      </c>
      <c r="B16" s="226" t="s">
        <v>61</v>
      </c>
      <c r="C16" s="17">
        <v>45316</v>
      </c>
      <c r="D16" s="17">
        <f t="shared" si="0"/>
        <v>45316</v>
      </c>
      <c r="E16" s="17">
        <f t="shared" si="1"/>
        <v>45317</v>
      </c>
      <c r="F16" s="17">
        <f t="shared" si="2"/>
        <v>45318</v>
      </c>
      <c r="G16" s="17">
        <f t="shared" si="3"/>
        <v>45321</v>
      </c>
      <c r="H16" s="17">
        <f t="shared" si="4"/>
        <v>45322</v>
      </c>
      <c r="I16" s="17">
        <f t="shared" si="5"/>
        <v>45322</v>
      </c>
      <c r="J16" s="17">
        <f t="shared" si="6"/>
        <v>45322</v>
      </c>
      <c r="K16" s="17">
        <f t="shared" si="7"/>
        <v>45323</v>
      </c>
      <c r="L16" s="17">
        <f t="shared" si="8"/>
        <v>45323</v>
      </c>
      <c r="M16" s="33" t="s">
        <v>39</v>
      </c>
      <c r="N16" s="33" t="s">
        <v>39</v>
      </c>
      <c r="O16" s="33" t="s">
        <v>39</v>
      </c>
      <c r="P16" s="33" t="s">
        <v>39</v>
      </c>
      <c r="Q16" s="85" t="s">
        <v>62</v>
      </c>
      <c r="R16" s="17">
        <f t="shared" si="12"/>
        <v>45330</v>
      </c>
      <c r="S16" s="17">
        <f t="shared" si="9"/>
        <v>45330</v>
      </c>
      <c r="T16" s="17">
        <f t="shared" si="10"/>
        <v>45331</v>
      </c>
      <c r="U16" s="17">
        <f t="shared" si="11"/>
        <v>45332</v>
      </c>
    </row>
    <row r="17" spans="1:21">
      <c r="A17" s="85" t="s">
        <v>37</v>
      </c>
      <c r="B17" s="226" t="s">
        <v>63</v>
      </c>
      <c r="C17" s="17">
        <v>45323</v>
      </c>
      <c r="D17" s="17">
        <f t="shared" si="0"/>
        <v>45323</v>
      </c>
      <c r="E17" s="17">
        <f t="shared" si="1"/>
        <v>45324</v>
      </c>
      <c r="F17" s="17">
        <f t="shared" si="2"/>
        <v>45325</v>
      </c>
      <c r="G17" s="17">
        <f t="shared" si="3"/>
        <v>45328</v>
      </c>
      <c r="H17" s="17">
        <f t="shared" si="4"/>
        <v>45329</v>
      </c>
      <c r="I17" s="17">
        <f t="shared" si="5"/>
        <v>45329</v>
      </c>
      <c r="J17" s="17">
        <f t="shared" si="6"/>
        <v>45329</v>
      </c>
      <c r="K17" s="17">
        <f t="shared" si="7"/>
        <v>45330</v>
      </c>
      <c r="L17" s="17">
        <f t="shared" si="8"/>
        <v>45330</v>
      </c>
      <c r="M17" s="33" t="s">
        <v>39</v>
      </c>
      <c r="N17" s="33" t="s">
        <v>39</v>
      </c>
      <c r="O17" s="33" t="s">
        <v>39</v>
      </c>
      <c r="P17" s="33" t="s">
        <v>39</v>
      </c>
      <c r="Q17" s="85" t="s">
        <v>64</v>
      </c>
      <c r="R17" s="17">
        <f t="shared" si="12"/>
        <v>45337</v>
      </c>
      <c r="S17" s="17">
        <f t="shared" si="9"/>
        <v>45337</v>
      </c>
      <c r="T17" s="17">
        <f t="shared" si="10"/>
        <v>45338</v>
      </c>
      <c r="U17" s="17">
        <f t="shared" si="11"/>
        <v>45339</v>
      </c>
    </row>
    <row r="18" spans="1:21">
      <c r="A18" s="85" t="s">
        <v>41</v>
      </c>
      <c r="B18" s="226" t="s">
        <v>65</v>
      </c>
      <c r="C18" s="17">
        <v>45330</v>
      </c>
      <c r="D18" s="17">
        <f t="shared" si="0"/>
        <v>45330</v>
      </c>
      <c r="E18" s="17">
        <f t="shared" si="1"/>
        <v>45331</v>
      </c>
      <c r="F18" s="17">
        <f t="shared" si="2"/>
        <v>45332</v>
      </c>
      <c r="G18" s="323" t="s">
        <v>66</v>
      </c>
      <c r="H18" s="17">
        <v>45336</v>
      </c>
      <c r="I18" s="17">
        <f t="shared" si="5"/>
        <v>45336</v>
      </c>
      <c r="J18" s="17">
        <f t="shared" si="6"/>
        <v>45336</v>
      </c>
      <c r="K18" s="17">
        <f t="shared" si="7"/>
        <v>45337</v>
      </c>
      <c r="L18" s="17">
        <f t="shared" si="8"/>
        <v>45337</v>
      </c>
      <c r="M18" s="33" t="s">
        <v>39</v>
      </c>
      <c r="N18" s="33" t="s">
        <v>39</v>
      </c>
      <c r="O18" s="33" t="s">
        <v>39</v>
      </c>
      <c r="P18" s="33" t="s">
        <v>39</v>
      </c>
      <c r="Q18" s="85" t="s">
        <v>67</v>
      </c>
      <c r="R18" s="17">
        <f t="shared" si="12"/>
        <v>45344</v>
      </c>
      <c r="S18" s="17">
        <f t="shared" si="9"/>
        <v>45344</v>
      </c>
      <c r="T18" s="17">
        <f t="shared" si="10"/>
        <v>45345</v>
      </c>
      <c r="U18" s="17">
        <f t="shared" si="11"/>
        <v>45346</v>
      </c>
    </row>
    <row r="19" spans="1:21">
      <c r="A19" s="85" t="s">
        <v>37</v>
      </c>
      <c r="B19" s="226" t="s">
        <v>68</v>
      </c>
      <c r="C19" s="56" t="s">
        <v>69</v>
      </c>
      <c r="D19" s="57"/>
      <c r="E19" s="57"/>
      <c r="F19" s="57"/>
      <c r="G19" s="57"/>
      <c r="H19" s="57"/>
      <c r="I19" s="57"/>
      <c r="J19" s="57"/>
      <c r="K19" s="57"/>
      <c r="L19" s="57"/>
      <c r="M19" s="328"/>
      <c r="N19" s="328"/>
      <c r="O19" s="328"/>
      <c r="P19" s="215"/>
      <c r="Q19" s="85" t="s">
        <v>70</v>
      </c>
      <c r="R19" s="56" t="s">
        <v>69</v>
      </c>
      <c r="S19" s="57"/>
      <c r="T19" s="57"/>
      <c r="U19" s="58"/>
    </row>
    <row r="20" spans="1:21">
      <c r="A20" s="85" t="s">
        <v>37</v>
      </c>
      <c r="B20" s="226" t="s">
        <v>71</v>
      </c>
      <c r="C20" s="17">
        <v>45344</v>
      </c>
      <c r="D20" s="17">
        <f t="shared" si="0"/>
        <v>45344</v>
      </c>
      <c r="E20" s="17">
        <f t="shared" si="1"/>
        <v>45345</v>
      </c>
      <c r="F20" s="17">
        <f t="shared" si="2"/>
        <v>45346</v>
      </c>
      <c r="G20" s="323" t="s">
        <v>72</v>
      </c>
      <c r="H20" s="17">
        <v>45350</v>
      </c>
      <c r="I20" s="17">
        <f t="shared" si="5"/>
        <v>45350</v>
      </c>
      <c r="J20" s="17">
        <f t="shared" si="6"/>
        <v>45350</v>
      </c>
      <c r="K20" s="17">
        <f t="shared" si="7"/>
        <v>45351</v>
      </c>
      <c r="L20" s="17">
        <f t="shared" si="8"/>
        <v>45351</v>
      </c>
      <c r="M20" s="33" t="s">
        <v>39</v>
      </c>
      <c r="N20" s="33" t="s">
        <v>39</v>
      </c>
      <c r="O20" s="33" t="s">
        <v>39</v>
      </c>
      <c r="P20" s="33" t="s">
        <v>39</v>
      </c>
      <c r="Q20" s="85" t="s">
        <v>73</v>
      </c>
      <c r="R20" s="17">
        <f t="shared" si="12"/>
        <v>45358</v>
      </c>
      <c r="S20" s="17">
        <f t="shared" si="9"/>
        <v>45358</v>
      </c>
      <c r="T20" s="17">
        <f t="shared" si="10"/>
        <v>45359</v>
      </c>
      <c r="U20" s="17">
        <f t="shared" si="11"/>
        <v>45360</v>
      </c>
    </row>
    <row r="21" spans="1:21">
      <c r="A21" s="85" t="s">
        <v>41</v>
      </c>
      <c r="B21" s="226" t="s">
        <v>74</v>
      </c>
      <c r="C21" s="17">
        <v>45351</v>
      </c>
      <c r="D21" s="17">
        <f t="shared" si="0"/>
        <v>45351</v>
      </c>
      <c r="E21" s="17">
        <f t="shared" si="1"/>
        <v>45352</v>
      </c>
      <c r="F21" s="17">
        <f t="shared" si="2"/>
        <v>45353</v>
      </c>
      <c r="G21" s="17">
        <f t="shared" si="3"/>
        <v>45356</v>
      </c>
      <c r="H21" s="17">
        <f t="shared" si="4"/>
        <v>45357</v>
      </c>
      <c r="I21" s="17">
        <f t="shared" si="5"/>
        <v>45357</v>
      </c>
      <c r="J21" s="17">
        <f t="shared" si="6"/>
        <v>45357</v>
      </c>
      <c r="K21" s="17">
        <f t="shared" si="7"/>
        <v>45358</v>
      </c>
      <c r="L21" s="17">
        <f t="shared" si="8"/>
        <v>45358</v>
      </c>
      <c r="M21" s="33" t="s">
        <v>39</v>
      </c>
      <c r="N21" s="33" t="s">
        <v>39</v>
      </c>
      <c r="O21" s="33" t="s">
        <v>39</v>
      </c>
      <c r="P21" s="33" t="s">
        <v>39</v>
      </c>
      <c r="Q21" s="85" t="s">
        <v>75</v>
      </c>
      <c r="R21" s="17">
        <f t="shared" si="12"/>
        <v>45365</v>
      </c>
      <c r="S21" s="17">
        <f t="shared" si="9"/>
        <v>45365</v>
      </c>
      <c r="T21" s="17">
        <f t="shared" si="10"/>
        <v>45366</v>
      </c>
      <c r="U21" s="17">
        <f t="shared" si="11"/>
        <v>45367</v>
      </c>
    </row>
    <row r="22" spans="1:21">
      <c r="A22" s="324"/>
      <c r="B22" s="232"/>
      <c r="C22" s="233"/>
      <c r="D22" s="233"/>
      <c r="E22" s="233"/>
      <c r="F22" s="233"/>
      <c r="G22" s="325"/>
      <c r="H22" s="233"/>
      <c r="I22" s="233"/>
      <c r="J22" s="233"/>
      <c r="K22" s="233"/>
      <c r="L22" s="233"/>
      <c r="M22" s="329"/>
      <c r="N22" s="329"/>
      <c r="O22" s="329"/>
      <c r="P22" s="329"/>
      <c r="Q22" s="243"/>
      <c r="R22" s="233"/>
      <c r="S22" s="233"/>
      <c r="T22" s="233"/>
      <c r="U22" s="233"/>
    </row>
    <row r="23" ht="16.5" spans="1:17">
      <c r="A23" s="59" t="s">
        <v>76</v>
      </c>
      <c r="B23" s="234" t="s">
        <v>77</v>
      </c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</row>
    <row r="24" ht="16.5" spans="1:19">
      <c r="A24" s="64" t="s">
        <v>78</v>
      </c>
      <c r="B24" s="65" t="s">
        <v>79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73"/>
      <c r="R24" s="4"/>
      <c r="S24" s="4"/>
    </row>
    <row r="25" ht="16.5" spans="1:17">
      <c r="A25" s="64" t="s">
        <v>80</v>
      </c>
      <c r="B25" s="65" t="s">
        <v>81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73"/>
    </row>
    <row r="26" ht="16.5" spans="1:17">
      <c r="A26" s="67" t="s">
        <v>82</v>
      </c>
      <c r="B26" s="88" t="s">
        <v>83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ht="16.5" spans="1:17">
      <c r="A27" s="67" t="s">
        <v>84</v>
      </c>
      <c r="B27" s="88" t="s">
        <v>85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ht="16.5" spans="1:17">
      <c r="A28" s="67" t="s">
        <v>86</v>
      </c>
      <c r="B28" s="65" t="s">
        <v>87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73"/>
    </row>
    <row r="29" ht="16.5" spans="1:17">
      <c r="A29" s="67" t="s">
        <v>88</v>
      </c>
      <c r="B29" s="65" t="s">
        <v>89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73"/>
    </row>
    <row r="30" ht="16.5" spans="1:17">
      <c r="A30" s="316" t="s">
        <v>90</v>
      </c>
      <c r="B30" s="326" t="s">
        <v>91</v>
      </c>
      <c r="C30" s="327"/>
      <c r="D30" s="327"/>
      <c r="E30" s="327"/>
      <c r="F30" s="327"/>
      <c r="G30" s="327"/>
      <c r="H30" s="327"/>
      <c r="I30" s="327"/>
      <c r="J30" s="327"/>
      <c r="K30" s="327"/>
      <c r="L30" s="327"/>
      <c r="M30" s="327"/>
      <c r="N30" s="327"/>
      <c r="O30" s="327"/>
      <c r="P30" s="327"/>
      <c r="Q30" s="332"/>
    </row>
    <row r="31" ht="16.5" spans="1:17">
      <c r="A31" s="316" t="s">
        <v>92</v>
      </c>
      <c r="B31" s="326" t="s">
        <v>93</v>
      </c>
      <c r="C31" s="327"/>
      <c r="D31" s="327"/>
      <c r="E31" s="327"/>
      <c r="F31" s="327"/>
      <c r="G31" s="327"/>
      <c r="H31" s="327"/>
      <c r="I31" s="327"/>
      <c r="J31" s="327"/>
      <c r="K31" s="327"/>
      <c r="L31" s="327"/>
      <c r="M31" s="327"/>
      <c r="N31" s="327"/>
      <c r="O31" s="327"/>
      <c r="P31" s="327"/>
      <c r="Q31" s="332"/>
    </row>
  </sheetData>
  <mergeCells count="45">
    <mergeCell ref="B1:U1"/>
    <mergeCell ref="B2:U2"/>
    <mergeCell ref="A4:U4"/>
    <mergeCell ref="C5:D5"/>
    <mergeCell ref="E5:F5"/>
    <mergeCell ref="G5:H5"/>
    <mergeCell ref="I5:J5"/>
    <mergeCell ref="K5:L5"/>
    <mergeCell ref="M5:N5"/>
    <mergeCell ref="O5:P5"/>
    <mergeCell ref="R5:S5"/>
    <mergeCell ref="T5:U5"/>
    <mergeCell ref="C6:D6"/>
    <mergeCell ref="E6:F6"/>
    <mergeCell ref="G6:H6"/>
    <mergeCell ref="I6:J6"/>
    <mergeCell ref="K6:L6"/>
    <mergeCell ref="M6:N6"/>
    <mergeCell ref="O6:P6"/>
    <mergeCell ref="R6:S6"/>
    <mergeCell ref="T6:U6"/>
    <mergeCell ref="C7:D7"/>
    <mergeCell ref="E7:F7"/>
    <mergeCell ref="G7:H7"/>
    <mergeCell ref="I7:J7"/>
    <mergeCell ref="K7:L7"/>
    <mergeCell ref="M7:N7"/>
    <mergeCell ref="O7:P7"/>
    <mergeCell ref="R7:S7"/>
    <mergeCell ref="T7:U7"/>
    <mergeCell ref="I11:J11"/>
    <mergeCell ref="K11:L11"/>
    <mergeCell ref="C19:P19"/>
    <mergeCell ref="R19:U19"/>
    <mergeCell ref="B23:Q23"/>
    <mergeCell ref="B24:Q24"/>
    <mergeCell ref="B25:Q25"/>
    <mergeCell ref="B26:Q26"/>
    <mergeCell ref="B27:Q27"/>
    <mergeCell ref="B28:Q28"/>
    <mergeCell ref="B29:Q29"/>
    <mergeCell ref="B30:Q30"/>
    <mergeCell ref="B31:Q31"/>
    <mergeCell ref="A6:A7"/>
    <mergeCell ref="B6:B7"/>
  </mergeCells>
  <pageMargins left="0.75" right="0.75" top="1" bottom="1" header="0.5" footer="0.5"/>
  <pageSetup paperSize="9" scale="76" orientation="landscape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/>
  <dimension ref="A1:U39"/>
  <sheetViews>
    <sheetView zoomScale="90" zoomScaleNormal="90" workbookViewId="0">
      <selection activeCell="N29" sqref="N29"/>
    </sheetView>
  </sheetViews>
  <sheetFormatPr defaultColWidth="9" defaultRowHeight="14.25"/>
  <cols>
    <col min="1" max="1" width="23.5" customWidth="1"/>
    <col min="2" max="15" width="9.5" customWidth="1"/>
    <col min="16" max="21" width="6.58333333333333" customWidth="1"/>
  </cols>
  <sheetData>
    <row r="1" ht="46.75" customHeight="1" spans="2:2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91"/>
      <c r="Q1" s="91"/>
      <c r="R1" s="91"/>
      <c r="S1" s="91"/>
      <c r="T1" s="91"/>
      <c r="U1" s="91"/>
    </row>
    <row r="2" ht="17.15" customHeight="1" spans="2:21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92"/>
      <c r="Q2" s="92"/>
      <c r="R2" s="92"/>
      <c r="S2" s="92"/>
      <c r="T2" s="92"/>
      <c r="U2" s="92"/>
    </row>
    <row r="3" ht="15.75" spans="1:17">
      <c r="A3" s="6" t="s">
        <v>528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5"/>
      <c r="O3" s="5"/>
      <c r="P3" s="142"/>
      <c r="Q3" s="142"/>
    </row>
    <row r="4" ht="15.75" spans="1:15">
      <c r="A4" s="7" t="s">
        <v>368</v>
      </c>
      <c r="B4" s="7" t="s">
        <v>369</v>
      </c>
      <c r="C4" s="8" t="s">
        <v>529</v>
      </c>
      <c r="D4" s="124"/>
      <c r="E4" s="32" t="s">
        <v>530</v>
      </c>
      <c r="F4" s="7"/>
      <c r="G4" s="7" t="s">
        <v>369</v>
      </c>
      <c r="H4" s="8" t="s">
        <v>466</v>
      </c>
      <c r="I4" s="9"/>
      <c r="J4" s="8" t="s">
        <v>467</v>
      </c>
      <c r="K4" s="9"/>
      <c r="L4" s="7" t="s">
        <v>531</v>
      </c>
      <c r="M4" s="7"/>
      <c r="N4" s="5"/>
      <c r="O4" s="5"/>
    </row>
    <row r="5" ht="15.75" spans="1:15">
      <c r="A5" s="10" t="s">
        <v>13</v>
      </c>
      <c r="B5" s="10" t="s">
        <v>14</v>
      </c>
      <c r="C5" s="11" t="s">
        <v>138</v>
      </c>
      <c r="D5" s="125"/>
      <c r="E5" s="10" t="s">
        <v>137</v>
      </c>
      <c r="F5" s="10"/>
      <c r="G5" s="10" t="s">
        <v>14</v>
      </c>
      <c r="H5" s="11" t="s">
        <v>469</v>
      </c>
      <c r="I5" s="12"/>
      <c r="J5" s="11" t="s">
        <v>470</v>
      </c>
      <c r="K5" s="12"/>
      <c r="L5" s="10" t="s">
        <v>138</v>
      </c>
      <c r="M5" s="10"/>
      <c r="N5" s="5"/>
      <c r="O5" s="5"/>
    </row>
    <row r="6" ht="15.75" spans="1:15">
      <c r="A6" s="10" t="s">
        <v>532</v>
      </c>
      <c r="B6" s="45"/>
      <c r="C6" s="126" t="s">
        <v>440</v>
      </c>
      <c r="D6" s="127"/>
      <c r="E6" s="126" t="s">
        <v>533</v>
      </c>
      <c r="F6" s="127"/>
      <c r="G6" s="45"/>
      <c r="H6" s="126" t="s">
        <v>440</v>
      </c>
      <c r="I6" s="143"/>
      <c r="J6" s="126" t="s">
        <v>378</v>
      </c>
      <c r="K6" s="143"/>
      <c r="L6" s="144" t="s">
        <v>375</v>
      </c>
      <c r="M6" s="144"/>
      <c r="N6" s="5"/>
      <c r="O6" s="5"/>
    </row>
    <row r="7" ht="15.75" hidden="1" spans="1:15">
      <c r="A7" s="128" t="s">
        <v>534</v>
      </c>
      <c r="B7" s="98" t="s">
        <v>535</v>
      </c>
      <c r="C7" s="16">
        <v>45262</v>
      </c>
      <c r="D7" s="16">
        <f>C7+1</f>
        <v>45263</v>
      </c>
      <c r="E7" s="16">
        <f t="shared" ref="E7:F9" si="0">D7</f>
        <v>45263</v>
      </c>
      <c r="F7" s="16">
        <f t="shared" si="0"/>
        <v>45263</v>
      </c>
      <c r="G7" s="98" t="s">
        <v>536</v>
      </c>
      <c r="H7" s="16">
        <f>F7+13</f>
        <v>45276</v>
      </c>
      <c r="I7" s="16">
        <f t="shared" ref="I7:K11" si="1">H7+1</f>
        <v>45277</v>
      </c>
      <c r="J7" s="16">
        <f t="shared" si="1"/>
        <v>45278</v>
      </c>
      <c r="K7" s="16">
        <f t="shared" si="1"/>
        <v>45279</v>
      </c>
      <c r="L7" s="145" t="s">
        <v>121</v>
      </c>
      <c r="M7" s="146"/>
      <c r="N7" s="5"/>
      <c r="O7" s="5"/>
    </row>
    <row r="8" ht="15.75" spans="1:15">
      <c r="A8" s="129" t="s">
        <v>537</v>
      </c>
      <c r="B8" s="98" t="s">
        <v>538</v>
      </c>
      <c r="C8" s="16">
        <v>45269</v>
      </c>
      <c r="D8" s="16">
        <f>C8+1</f>
        <v>45270</v>
      </c>
      <c r="E8" s="16">
        <f t="shared" si="0"/>
        <v>45270</v>
      </c>
      <c r="F8" s="16">
        <f t="shared" si="0"/>
        <v>45270</v>
      </c>
      <c r="G8" s="98" t="s">
        <v>539</v>
      </c>
      <c r="H8" s="16">
        <f>F8+13</f>
        <v>45283</v>
      </c>
      <c r="I8" s="16">
        <f t="shared" si="1"/>
        <v>45284</v>
      </c>
      <c r="J8" s="16">
        <f t="shared" si="1"/>
        <v>45285</v>
      </c>
      <c r="K8" s="16">
        <f t="shared" si="1"/>
        <v>45286</v>
      </c>
      <c r="L8" s="16">
        <f>K8+10</f>
        <v>45296</v>
      </c>
      <c r="M8" s="20" t="s">
        <v>121</v>
      </c>
      <c r="N8" s="5"/>
      <c r="O8" s="5"/>
    </row>
    <row r="9" ht="15.75" spans="1:15">
      <c r="A9" s="130" t="s">
        <v>540</v>
      </c>
      <c r="B9" s="98" t="s">
        <v>541</v>
      </c>
      <c r="C9" s="16">
        <v>45276</v>
      </c>
      <c r="D9" s="16">
        <f>C9+1</f>
        <v>45277</v>
      </c>
      <c r="E9" s="16">
        <f t="shared" si="0"/>
        <v>45277</v>
      </c>
      <c r="F9" s="16">
        <f t="shared" si="0"/>
        <v>45277</v>
      </c>
      <c r="G9" s="98" t="s">
        <v>542</v>
      </c>
      <c r="H9" s="16">
        <f>F9+13</f>
        <v>45290</v>
      </c>
      <c r="I9" s="16">
        <f t="shared" si="1"/>
        <v>45291</v>
      </c>
      <c r="J9" s="16">
        <f t="shared" si="1"/>
        <v>45292</v>
      </c>
      <c r="K9" s="16">
        <f t="shared" si="1"/>
        <v>45293</v>
      </c>
      <c r="L9" s="33" t="s">
        <v>543</v>
      </c>
      <c r="M9" s="20" t="s">
        <v>121</v>
      </c>
      <c r="N9" s="5"/>
      <c r="O9" s="5"/>
    </row>
    <row r="10" ht="15.75" spans="1:15">
      <c r="A10" s="131" t="s">
        <v>544</v>
      </c>
      <c r="B10" s="98"/>
      <c r="C10" s="16"/>
      <c r="D10" s="16"/>
      <c r="E10" s="16"/>
      <c r="F10" s="16"/>
      <c r="G10" s="132" t="s">
        <v>545</v>
      </c>
      <c r="H10" s="16">
        <v>45290</v>
      </c>
      <c r="I10" s="16">
        <f t="shared" si="1"/>
        <v>45291</v>
      </c>
      <c r="J10" s="16">
        <f t="shared" si="1"/>
        <v>45292</v>
      </c>
      <c r="K10" s="16">
        <f t="shared" si="1"/>
        <v>45293</v>
      </c>
      <c r="L10" s="16">
        <v>45304</v>
      </c>
      <c r="M10" s="147">
        <f>L10+1</f>
        <v>45305</v>
      </c>
      <c r="N10" s="5"/>
      <c r="O10" s="5"/>
    </row>
    <row r="11" ht="15.75" spans="1:15">
      <c r="A11" s="133" t="s">
        <v>546</v>
      </c>
      <c r="B11" s="98" t="s">
        <v>547</v>
      </c>
      <c r="C11" s="16">
        <v>45283</v>
      </c>
      <c r="D11" s="16">
        <f>C11+1</f>
        <v>45284</v>
      </c>
      <c r="E11" s="16">
        <f>D11</f>
        <v>45284</v>
      </c>
      <c r="F11" s="16">
        <f>E11</f>
        <v>45284</v>
      </c>
      <c r="G11" s="98" t="s">
        <v>548</v>
      </c>
      <c r="H11" s="16">
        <f>F11+13</f>
        <v>45297</v>
      </c>
      <c r="I11" s="16">
        <f t="shared" si="1"/>
        <v>45298</v>
      </c>
      <c r="J11" s="16">
        <f t="shared" si="1"/>
        <v>45299</v>
      </c>
      <c r="K11" s="16">
        <f t="shared" si="1"/>
        <v>45300</v>
      </c>
      <c r="L11" s="16">
        <f>K11+10</f>
        <v>45310</v>
      </c>
      <c r="M11" s="148" t="s">
        <v>121</v>
      </c>
      <c r="N11" s="5"/>
      <c r="O11" s="5"/>
    </row>
    <row r="12" ht="15.75" spans="1:17">
      <c r="A12" s="6" t="s">
        <v>528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5"/>
      <c r="O12" s="5"/>
      <c r="P12" s="142"/>
      <c r="Q12" s="142"/>
    </row>
    <row r="13" ht="15.75" spans="1:15">
      <c r="A13" s="7" t="s">
        <v>368</v>
      </c>
      <c r="B13" s="7" t="s">
        <v>369</v>
      </c>
      <c r="C13" s="8" t="s">
        <v>529</v>
      </c>
      <c r="D13" s="124"/>
      <c r="E13" s="32" t="s">
        <v>530</v>
      </c>
      <c r="F13" s="7"/>
      <c r="G13" s="7" t="s">
        <v>369</v>
      </c>
      <c r="H13" s="8" t="s">
        <v>466</v>
      </c>
      <c r="I13" s="9"/>
      <c r="J13" s="8" t="s">
        <v>467</v>
      </c>
      <c r="K13" s="9"/>
      <c r="L13" s="7" t="s">
        <v>531</v>
      </c>
      <c r="M13" s="7"/>
      <c r="N13" s="5"/>
      <c r="O13" s="5"/>
    </row>
    <row r="14" ht="15.75" spans="1:15">
      <c r="A14" s="10" t="s">
        <v>13</v>
      </c>
      <c r="B14" s="10" t="s">
        <v>14</v>
      </c>
      <c r="C14" s="11" t="s">
        <v>138</v>
      </c>
      <c r="D14" s="125"/>
      <c r="E14" s="10" t="s">
        <v>137</v>
      </c>
      <c r="F14" s="10"/>
      <c r="G14" s="10" t="s">
        <v>14</v>
      </c>
      <c r="H14" s="11" t="s">
        <v>469</v>
      </c>
      <c r="I14" s="12"/>
      <c r="J14" s="11" t="s">
        <v>470</v>
      </c>
      <c r="K14" s="12"/>
      <c r="L14" s="10" t="s">
        <v>138</v>
      </c>
      <c r="M14" s="10"/>
      <c r="N14" s="5"/>
      <c r="O14" s="5"/>
    </row>
    <row r="15" ht="15.75" spans="1:15">
      <c r="A15" s="10" t="s">
        <v>532</v>
      </c>
      <c r="B15" s="45"/>
      <c r="C15" s="126" t="s">
        <v>549</v>
      </c>
      <c r="D15" s="127"/>
      <c r="E15" s="126" t="s">
        <v>550</v>
      </c>
      <c r="F15" s="127"/>
      <c r="G15" s="45"/>
      <c r="H15" s="126" t="s">
        <v>551</v>
      </c>
      <c r="I15" s="143"/>
      <c r="J15" s="126" t="s">
        <v>552</v>
      </c>
      <c r="K15" s="143"/>
      <c r="L15" s="149" t="s">
        <v>549</v>
      </c>
      <c r="M15" s="149"/>
      <c r="N15" s="5"/>
      <c r="O15" s="5"/>
    </row>
    <row r="16" ht="15.75" spans="1:15">
      <c r="A16" s="130" t="s">
        <v>553</v>
      </c>
      <c r="B16" s="134" t="s">
        <v>554</v>
      </c>
      <c r="C16" s="16">
        <v>45290</v>
      </c>
      <c r="D16" s="16">
        <f t="shared" ref="D16:D24" si="2">C16+1</f>
        <v>45291</v>
      </c>
      <c r="E16" s="16">
        <f t="shared" ref="E16:F20" si="3">D16</f>
        <v>45291</v>
      </c>
      <c r="F16" s="16">
        <f t="shared" si="3"/>
        <v>45291</v>
      </c>
      <c r="G16" s="134" t="s">
        <v>555</v>
      </c>
      <c r="H16" s="16">
        <f t="shared" ref="H16:H24" si="4">F16+13</f>
        <v>45304</v>
      </c>
      <c r="I16" s="16">
        <f t="shared" ref="I16:K20" si="5">H16+1</f>
        <v>45305</v>
      </c>
      <c r="J16" s="16">
        <f t="shared" si="5"/>
        <v>45306</v>
      </c>
      <c r="K16" s="16">
        <f t="shared" si="5"/>
        <v>45307</v>
      </c>
      <c r="L16" s="16">
        <f t="shared" ref="L16:L24" si="6">K16+10</f>
        <v>45317</v>
      </c>
      <c r="M16" s="16">
        <f t="shared" ref="M16:M24" si="7">L16+1</f>
        <v>45318</v>
      </c>
      <c r="N16" s="5"/>
      <c r="O16" s="5"/>
    </row>
    <row r="17" ht="15.75" spans="1:15">
      <c r="A17" s="130" t="s">
        <v>556</v>
      </c>
      <c r="B17" s="15" t="s">
        <v>557</v>
      </c>
      <c r="C17" s="16">
        <v>45297</v>
      </c>
      <c r="D17" s="16">
        <f t="shared" si="2"/>
        <v>45298</v>
      </c>
      <c r="E17" s="16">
        <f t="shared" si="3"/>
        <v>45298</v>
      </c>
      <c r="F17" s="16">
        <f t="shared" si="3"/>
        <v>45298</v>
      </c>
      <c r="G17" s="98" t="s">
        <v>558</v>
      </c>
      <c r="H17" s="16">
        <f t="shared" si="4"/>
        <v>45311</v>
      </c>
      <c r="I17" s="16">
        <f t="shared" si="5"/>
        <v>45312</v>
      </c>
      <c r="J17" s="16">
        <f t="shared" si="5"/>
        <v>45313</v>
      </c>
      <c r="K17" s="16">
        <f t="shared" si="5"/>
        <v>45314</v>
      </c>
      <c r="L17" s="16">
        <f t="shared" si="6"/>
        <v>45324</v>
      </c>
      <c r="M17" s="16">
        <f t="shared" si="7"/>
        <v>45325</v>
      </c>
      <c r="N17" s="5"/>
      <c r="O17" s="5"/>
    </row>
    <row r="18" ht="15.75" spans="1:15">
      <c r="A18" s="130" t="s">
        <v>544</v>
      </c>
      <c r="B18" s="98" t="s">
        <v>559</v>
      </c>
      <c r="C18" s="16">
        <v>45304</v>
      </c>
      <c r="D18" s="16">
        <f t="shared" si="2"/>
        <v>45305</v>
      </c>
      <c r="E18" s="16">
        <f t="shared" si="3"/>
        <v>45305</v>
      </c>
      <c r="F18" s="16">
        <f t="shared" si="3"/>
        <v>45305</v>
      </c>
      <c r="G18" s="98" t="s">
        <v>560</v>
      </c>
      <c r="H18" s="16">
        <f t="shared" si="4"/>
        <v>45318</v>
      </c>
      <c r="I18" s="16">
        <f t="shared" si="5"/>
        <v>45319</v>
      </c>
      <c r="J18" s="16">
        <f t="shared" si="5"/>
        <v>45320</v>
      </c>
      <c r="K18" s="16">
        <f t="shared" si="5"/>
        <v>45321</v>
      </c>
      <c r="L18" s="16">
        <f t="shared" si="6"/>
        <v>45331</v>
      </c>
      <c r="M18" s="16">
        <f t="shared" si="7"/>
        <v>45332</v>
      </c>
      <c r="N18" s="5"/>
      <c r="O18" s="5"/>
    </row>
    <row r="19" ht="15.75" spans="1:15">
      <c r="A19" s="135" t="s">
        <v>561</v>
      </c>
      <c r="B19" s="136" t="s">
        <v>562</v>
      </c>
      <c r="C19" s="16">
        <v>45311</v>
      </c>
      <c r="D19" s="16">
        <f t="shared" si="2"/>
        <v>45312</v>
      </c>
      <c r="E19" s="16">
        <f t="shared" si="3"/>
        <v>45312</v>
      </c>
      <c r="F19" s="16">
        <f t="shared" si="3"/>
        <v>45312</v>
      </c>
      <c r="G19" s="98" t="s">
        <v>563</v>
      </c>
      <c r="H19" s="16">
        <f t="shared" si="4"/>
        <v>45325</v>
      </c>
      <c r="I19" s="16">
        <f t="shared" si="5"/>
        <v>45326</v>
      </c>
      <c r="J19" s="16">
        <f t="shared" si="5"/>
        <v>45327</v>
      </c>
      <c r="K19" s="16">
        <f t="shared" si="5"/>
        <v>45328</v>
      </c>
      <c r="L19" s="16">
        <f t="shared" si="6"/>
        <v>45338</v>
      </c>
      <c r="M19" s="16">
        <f t="shared" si="7"/>
        <v>45339</v>
      </c>
      <c r="N19" s="5"/>
      <c r="O19" s="5"/>
    </row>
    <row r="20" ht="15.75" spans="1:15">
      <c r="A20" s="130" t="s">
        <v>553</v>
      </c>
      <c r="B20" s="134" t="s">
        <v>564</v>
      </c>
      <c r="C20" s="16">
        <v>45318</v>
      </c>
      <c r="D20" s="16">
        <f t="shared" si="2"/>
        <v>45319</v>
      </c>
      <c r="E20" s="16">
        <f t="shared" si="3"/>
        <v>45319</v>
      </c>
      <c r="F20" s="16">
        <f t="shared" si="3"/>
        <v>45319</v>
      </c>
      <c r="G20" s="134" t="s">
        <v>565</v>
      </c>
      <c r="H20" s="16">
        <f t="shared" si="4"/>
        <v>45332</v>
      </c>
      <c r="I20" s="16">
        <f t="shared" si="5"/>
        <v>45333</v>
      </c>
      <c r="J20" s="16">
        <f t="shared" si="5"/>
        <v>45334</v>
      </c>
      <c r="K20" s="16">
        <f t="shared" si="5"/>
        <v>45335</v>
      </c>
      <c r="L20" s="16">
        <f t="shared" si="6"/>
        <v>45345</v>
      </c>
      <c r="M20" s="16">
        <f t="shared" si="7"/>
        <v>45346</v>
      </c>
      <c r="N20" s="5"/>
      <c r="O20" s="5"/>
    </row>
    <row r="21" ht="15.75" spans="1:15">
      <c r="A21" s="130" t="s">
        <v>556</v>
      </c>
      <c r="B21" s="98" t="s">
        <v>566</v>
      </c>
      <c r="C21" s="17">
        <v>45325</v>
      </c>
      <c r="D21" s="16">
        <f t="shared" si="2"/>
        <v>45326</v>
      </c>
      <c r="E21" s="16">
        <f>D21</f>
        <v>45326</v>
      </c>
      <c r="F21" s="16">
        <f>E21</f>
        <v>45326</v>
      </c>
      <c r="G21" s="98" t="s">
        <v>567</v>
      </c>
      <c r="H21" s="16">
        <f t="shared" si="4"/>
        <v>45339</v>
      </c>
      <c r="I21" s="16">
        <f>H21+1</f>
        <v>45340</v>
      </c>
      <c r="J21" s="16">
        <f>I21+1</f>
        <v>45341</v>
      </c>
      <c r="K21" s="16">
        <f>J21+1</f>
        <v>45342</v>
      </c>
      <c r="L21" s="16">
        <f t="shared" si="6"/>
        <v>45352</v>
      </c>
      <c r="M21" s="16">
        <f t="shared" si="7"/>
        <v>45353</v>
      </c>
      <c r="N21" s="5"/>
      <c r="O21" s="5"/>
    </row>
    <row r="22" customFormat="1" ht="15.75" spans="1:15">
      <c r="A22" s="130" t="s">
        <v>544</v>
      </c>
      <c r="B22" s="98" t="s">
        <v>568</v>
      </c>
      <c r="C22" s="56" t="s">
        <v>69</v>
      </c>
      <c r="D22" s="57"/>
      <c r="E22" s="57"/>
      <c r="F22" s="58"/>
      <c r="G22" s="98" t="s">
        <v>569</v>
      </c>
      <c r="H22" s="119" t="s">
        <v>69</v>
      </c>
      <c r="I22" s="150"/>
      <c r="J22" s="150"/>
      <c r="K22" s="150"/>
      <c r="L22" s="150"/>
      <c r="M22" s="120"/>
      <c r="N22" s="5"/>
      <c r="O22" s="5"/>
    </row>
    <row r="23" customFormat="1" ht="15.75" spans="1:15">
      <c r="A23" s="130" t="s">
        <v>561</v>
      </c>
      <c r="B23" s="98" t="s">
        <v>570</v>
      </c>
      <c r="C23" s="56" t="s">
        <v>69</v>
      </c>
      <c r="D23" s="57"/>
      <c r="E23" s="57"/>
      <c r="F23" s="58"/>
      <c r="G23" s="98" t="s">
        <v>571</v>
      </c>
      <c r="H23" s="119" t="s">
        <v>69</v>
      </c>
      <c r="I23" s="150"/>
      <c r="J23" s="150"/>
      <c r="K23" s="150"/>
      <c r="L23" s="150"/>
      <c r="M23" s="120"/>
      <c r="N23" s="5"/>
      <c r="O23" s="5"/>
    </row>
    <row r="24" ht="15.75" spans="1:15">
      <c r="A24" s="130" t="s">
        <v>553</v>
      </c>
      <c r="B24" s="98" t="s">
        <v>572</v>
      </c>
      <c r="C24" s="17">
        <v>45346</v>
      </c>
      <c r="D24" s="16">
        <f t="shared" si="2"/>
        <v>45347</v>
      </c>
      <c r="E24" s="16">
        <f>D24</f>
        <v>45347</v>
      </c>
      <c r="F24" s="16">
        <f>E24</f>
        <v>45347</v>
      </c>
      <c r="G24" s="98" t="s">
        <v>573</v>
      </c>
      <c r="H24" s="16">
        <f t="shared" si="4"/>
        <v>45360</v>
      </c>
      <c r="I24" s="16">
        <f>H24+1</f>
        <v>45361</v>
      </c>
      <c r="J24" s="16">
        <f>I24+1</f>
        <v>45362</v>
      </c>
      <c r="K24" s="16">
        <f>J24+1</f>
        <v>45363</v>
      </c>
      <c r="L24" s="16">
        <f t="shared" si="6"/>
        <v>45373</v>
      </c>
      <c r="M24" s="16">
        <f t="shared" si="7"/>
        <v>45374</v>
      </c>
      <c r="N24" s="5"/>
      <c r="O24" s="5"/>
    </row>
    <row r="25" ht="15.75" spans="1:2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ht="16.5" spans="1:21">
      <c r="A26" s="23" t="s">
        <v>76</v>
      </c>
      <c r="B26" s="106" t="s">
        <v>574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5"/>
      <c r="O26" s="5"/>
      <c r="P26" s="5"/>
      <c r="Q26" s="5"/>
      <c r="R26" s="5"/>
      <c r="S26" s="5"/>
      <c r="T26" s="5"/>
      <c r="U26" s="5"/>
    </row>
    <row r="27" ht="16.4" hidden="1" customHeight="1" spans="1:21">
      <c r="A27" s="26" t="s">
        <v>522</v>
      </c>
      <c r="B27" s="137" t="s">
        <v>523</v>
      </c>
      <c r="C27" s="138"/>
      <c r="D27" s="138"/>
      <c r="E27" s="138"/>
      <c r="F27" s="138"/>
      <c r="G27" s="138"/>
      <c r="H27" s="138"/>
      <c r="I27" s="138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ht="16.4" customHeight="1" spans="1:21">
      <c r="A28" s="26" t="s">
        <v>575</v>
      </c>
      <c r="B28" s="139" t="s">
        <v>576</v>
      </c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5"/>
      <c r="O28" s="5"/>
      <c r="P28" s="5"/>
      <c r="Q28" s="5"/>
      <c r="R28" s="5"/>
      <c r="S28" s="5"/>
      <c r="T28" s="5"/>
      <c r="U28" s="5"/>
    </row>
    <row r="29" ht="16.4" customHeight="1" spans="1:21">
      <c r="A29" s="26" t="s">
        <v>247</v>
      </c>
      <c r="B29" s="90" t="s">
        <v>577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5"/>
      <c r="O29" s="5"/>
      <c r="P29" s="5"/>
      <c r="Q29" s="5"/>
      <c r="R29" s="5"/>
      <c r="S29" s="5"/>
      <c r="T29" s="5"/>
      <c r="U29" s="5"/>
    </row>
    <row r="30" ht="16.4" customHeight="1" spans="1:21">
      <c r="A30" s="26" t="s">
        <v>255</v>
      </c>
      <c r="B30" s="90" t="s">
        <v>578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5"/>
      <c r="O30" s="5"/>
      <c r="P30" s="5"/>
      <c r="Q30" s="5"/>
      <c r="R30" s="5"/>
      <c r="S30" s="5"/>
      <c r="T30" s="5"/>
      <c r="U30" s="5"/>
    </row>
    <row r="31" ht="16.4" customHeight="1" spans="1:21">
      <c r="A31" s="26" t="s">
        <v>297</v>
      </c>
      <c r="B31" s="90" t="s">
        <v>579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5"/>
      <c r="O31" s="5"/>
      <c r="P31" s="5"/>
      <c r="Q31" s="5"/>
      <c r="R31" s="5"/>
      <c r="S31" s="5"/>
      <c r="T31" s="5"/>
      <c r="U31" s="5"/>
    </row>
    <row r="32" ht="16.4" customHeight="1" spans="1:21">
      <c r="A32" s="31" t="s">
        <v>517</v>
      </c>
      <c r="B32" s="90" t="s">
        <v>580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5"/>
      <c r="O32" s="5"/>
      <c r="P32" s="5"/>
      <c r="Q32" s="5"/>
      <c r="R32" s="5"/>
      <c r="S32" s="5"/>
      <c r="T32" s="5"/>
      <c r="U32" s="5"/>
    </row>
    <row r="33" ht="16.4" hidden="1" customHeight="1" spans="1:21">
      <c r="A33" s="31" t="s">
        <v>517</v>
      </c>
      <c r="B33" s="137" t="s">
        <v>581</v>
      </c>
      <c r="C33" s="138"/>
      <c r="D33" s="138"/>
      <c r="E33" s="138"/>
      <c r="F33" s="138"/>
      <c r="G33" s="138"/>
      <c r="H33" s="138"/>
      <c r="I33" s="138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ht="16.4" customHeight="1" spans="1:21">
      <c r="A34" s="31" t="s">
        <v>519</v>
      </c>
      <c r="B34" s="90" t="s">
        <v>582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5"/>
      <c r="O34" s="5"/>
      <c r="P34" s="5"/>
      <c r="Q34" s="5"/>
      <c r="R34" s="5"/>
      <c r="S34" s="5"/>
      <c r="T34" s="5"/>
      <c r="U34" s="5"/>
    </row>
    <row r="35" ht="16.4" customHeight="1" spans="1:21">
      <c r="A35" s="31" t="s">
        <v>583</v>
      </c>
      <c r="B35" s="90" t="s">
        <v>584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5"/>
      <c r="O35" s="5"/>
      <c r="P35" s="5"/>
      <c r="Q35" s="5"/>
      <c r="R35" s="5"/>
      <c r="S35" s="5"/>
      <c r="T35" s="5"/>
      <c r="U35" s="5"/>
    </row>
    <row r="36" ht="16.4" customHeight="1" spans="1:21">
      <c r="A36" s="26" t="s">
        <v>585</v>
      </c>
      <c r="B36" s="90" t="s">
        <v>586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5"/>
      <c r="O36" s="5"/>
      <c r="P36" s="5"/>
      <c r="Q36" s="5"/>
      <c r="R36" s="5"/>
      <c r="S36" s="5"/>
      <c r="T36" s="5"/>
      <c r="U36" s="5"/>
    </row>
    <row r="37" ht="16.4" hidden="1" customHeight="1" spans="1:21">
      <c r="A37" s="26" t="s">
        <v>583</v>
      </c>
      <c r="B37" s="140" t="s">
        <v>587</v>
      </c>
      <c r="C37" s="140"/>
      <c r="D37" s="140"/>
      <c r="E37" s="140"/>
      <c r="F37" s="140"/>
      <c r="G37" s="140"/>
      <c r="H37" s="140"/>
      <c r="I37" s="140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9" ht="15" hidden="1" spans="1:14">
      <c r="A39" s="141" t="s">
        <v>588</v>
      </c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</row>
  </sheetData>
  <mergeCells count="52">
    <mergeCell ref="B1:O1"/>
    <mergeCell ref="B2:O2"/>
    <mergeCell ref="A3:M3"/>
    <mergeCell ref="C4:D4"/>
    <mergeCell ref="E4:F4"/>
    <mergeCell ref="H4:I4"/>
    <mergeCell ref="J4:K4"/>
    <mergeCell ref="L4:M4"/>
    <mergeCell ref="C5:D5"/>
    <mergeCell ref="E5:F5"/>
    <mergeCell ref="H5:I5"/>
    <mergeCell ref="J5:K5"/>
    <mergeCell ref="L5:M5"/>
    <mergeCell ref="C6:D6"/>
    <mergeCell ref="E6:F6"/>
    <mergeCell ref="H6:I6"/>
    <mergeCell ref="J6:K6"/>
    <mergeCell ref="L6:M6"/>
    <mergeCell ref="L7:M7"/>
    <mergeCell ref="A12:M12"/>
    <mergeCell ref="C13:D13"/>
    <mergeCell ref="E13:F13"/>
    <mergeCell ref="H13:I13"/>
    <mergeCell ref="J13:K13"/>
    <mergeCell ref="L13:M13"/>
    <mergeCell ref="C14:D14"/>
    <mergeCell ref="E14:F14"/>
    <mergeCell ref="H14:I14"/>
    <mergeCell ref="J14:K14"/>
    <mergeCell ref="L14:M14"/>
    <mergeCell ref="C15:D15"/>
    <mergeCell ref="E15:F15"/>
    <mergeCell ref="H15:I15"/>
    <mergeCell ref="J15:K15"/>
    <mergeCell ref="L15:M15"/>
    <mergeCell ref="C22:F22"/>
    <mergeCell ref="H22:M22"/>
    <mergeCell ref="C23:F23"/>
    <mergeCell ref="H23:M23"/>
    <mergeCell ref="B26:M26"/>
    <mergeCell ref="B27:I27"/>
    <mergeCell ref="B28:M28"/>
    <mergeCell ref="B29:M29"/>
    <mergeCell ref="B30:M30"/>
    <mergeCell ref="B31:M31"/>
    <mergeCell ref="B32:M32"/>
    <mergeCell ref="B33:I33"/>
    <mergeCell ref="B34:M34"/>
    <mergeCell ref="B35:M35"/>
    <mergeCell ref="B36:M36"/>
    <mergeCell ref="B37:I37"/>
    <mergeCell ref="A39:N39"/>
  </mergeCells>
  <pageMargins left="0.75" right="0.75" top="1" bottom="1" header="0.5" footer="0.5"/>
  <pageSetup paperSize="9" scale="62" orientation="landscape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H25"/>
  <sheetViews>
    <sheetView topLeftCell="A2" workbookViewId="0">
      <selection activeCell="Q23" sqref="Q23"/>
    </sheetView>
  </sheetViews>
  <sheetFormatPr defaultColWidth="9" defaultRowHeight="14.25"/>
  <cols>
    <col min="1" max="1" width="19" customWidth="1"/>
    <col min="2" max="18" width="8.58333333333333" customWidth="1"/>
    <col min="19" max="19" width="10.8333333333333" customWidth="1"/>
  </cols>
  <sheetData>
    <row r="1" ht="45" customHeight="1" spans="2:19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17.15" customHeight="1" spans="2:19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19.75" customHeight="1" spans="1:242">
      <c r="A3" s="3" t="s">
        <v>2</v>
      </c>
      <c r="B3" s="4"/>
      <c r="C3" s="4"/>
      <c r="D3" s="4"/>
      <c r="E3" s="4"/>
      <c r="F3" s="4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</row>
    <row r="4" spans="1:19">
      <c r="A4" s="6" t="s">
        <v>589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>
      <c r="A5" s="7" t="s">
        <v>368</v>
      </c>
      <c r="B5" s="7" t="s">
        <v>369</v>
      </c>
      <c r="C5" s="8" t="s">
        <v>590</v>
      </c>
      <c r="D5" s="9"/>
      <c r="E5" s="8" t="s">
        <v>591</v>
      </c>
      <c r="F5" s="9"/>
      <c r="G5" s="8" t="s">
        <v>7</v>
      </c>
      <c r="H5" s="9"/>
      <c r="I5" s="8" t="s">
        <v>267</v>
      </c>
      <c r="J5" s="9"/>
      <c r="K5" s="8" t="s">
        <v>592</v>
      </c>
      <c r="L5" s="9"/>
      <c r="M5" s="7" t="s">
        <v>369</v>
      </c>
      <c r="N5" s="32" t="s">
        <v>371</v>
      </c>
      <c r="O5" s="7"/>
      <c r="P5" s="8" t="s">
        <v>267</v>
      </c>
      <c r="Q5" s="9"/>
      <c r="R5" s="8" t="s">
        <v>590</v>
      </c>
      <c r="S5" s="9"/>
    </row>
    <row r="6" spans="1:19">
      <c r="A6" s="10" t="s">
        <v>13</v>
      </c>
      <c r="B6" s="10" t="s">
        <v>14</v>
      </c>
      <c r="C6" s="11" t="s">
        <v>15</v>
      </c>
      <c r="D6" s="12"/>
      <c r="E6" s="11" t="s">
        <v>593</v>
      </c>
      <c r="F6" s="12"/>
      <c r="G6" s="11" t="s">
        <v>16</v>
      </c>
      <c r="H6" s="12"/>
      <c r="I6" s="11" t="s">
        <v>140</v>
      </c>
      <c r="J6" s="12"/>
      <c r="K6" s="11" t="s">
        <v>271</v>
      </c>
      <c r="L6" s="12"/>
      <c r="M6" s="10" t="s">
        <v>14</v>
      </c>
      <c r="N6" s="11" t="s">
        <v>374</v>
      </c>
      <c r="O6" s="12"/>
      <c r="P6" s="11" t="s">
        <v>140</v>
      </c>
      <c r="Q6" s="12"/>
      <c r="R6" s="11" t="s">
        <v>15</v>
      </c>
      <c r="S6" s="12"/>
    </row>
    <row r="7" spans="1:19">
      <c r="A7" s="10"/>
      <c r="B7" s="10"/>
      <c r="C7" s="11" t="s">
        <v>403</v>
      </c>
      <c r="D7" s="12"/>
      <c r="E7" s="11" t="s">
        <v>380</v>
      </c>
      <c r="F7" s="12"/>
      <c r="G7" s="11" t="s">
        <v>594</v>
      </c>
      <c r="H7" s="12"/>
      <c r="I7" s="11" t="s">
        <v>533</v>
      </c>
      <c r="J7" s="12"/>
      <c r="K7" s="11" t="s">
        <v>404</v>
      </c>
      <c r="L7" s="12"/>
      <c r="M7" s="10"/>
      <c r="N7" s="11" t="s">
        <v>376</v>
      </c>
      <c r="O7" s="12"/>
      <c r="P7" s="11" t="s">
        <v>380</v>
      </c>
      <c r="Q7" s="12"/>
      <c r="R7" s="11" t="s">
        <v>403</v>
      </c>
      <c r="S7" s="12"/>
    </row>
    <row r="8" hidden="1" spans="1:19">
      <c r="A8" s="117" t="s">
        <v>595</v>
      </c>
      <c r="B8" s="15" t="s">
        <v>596</v>
      </c>
      <c r="C8" s="16">
        <v>45262</v>
      </c>
      <c r="D8" s="17">
        <f t="shared" ref="D8:D10" si="0">C8</f>
        <v>45262</v>
      </c>
      <c r="E8" s="17">
        <f t="shared" ref="E8:E10" si="1">D8+1</f>
        <v>45263</v>
      </c>
      <c r="F8" s="17">
        <f t="shared" ref="F8:F10" si="2">E8+1</f>
        <v>45264</v>
      </c>
      <c r="G8" s="16">
        <f t="shared" ref="G8:G10" si="3">F8+1</f>
        <v>45265</v>
      </c>
      <c r="H8" s="16">
        <f t="shared" ref="H8:H10" si="4">G8</f>
        <v>45265</v>
      </c>
      <c r="I8" s="16">
        <f t="shared" ref="I8:I10" si="5">H8+5</f>
        <v>45270</v>
      </c>
      <c r="J8" s="16">
        <f t="shared" ref="J8:J10" si="6">I8</f>
        <v>45270</v>
      </c>
      <c r="K8" s="16">
        <f t="shared" ref="K8:K10" si="7">J8+1</f>
        <v>45271</v>
      </c>
      <c r="L8" s="16">
        <f t="shared" ref="L8:L10" si="8">K8</f>
        <v>45271</v>
      </c>
      <c r="M8" s="15" t="s">
        <v>597</v>
      </c>
      <c r="N8" s="16">
        <f t="shared" ref="N8:N10" si="9">L8+3</f>
        <v>45274</v>
      </c>
      <c r="O8" s="16">
        <f t="shared" ref="O8:O17" si="10">N8+1</f>
        <v>45275</v>
      </c>
      <c r="P8" s="97" t="s">
        <v>39</v>
      </c>
      <c r="Q8" s="97" t="s">
        <v>39</v>
      </c>
      <c r="R8" s="16">
        <v>45283</v>
      </c>
      <c r="S8" s="16">
        <f t="shared" ref="S8:S17" si="11">R8</f>
        <v>45283</v>
      </c>
    </row>
    <row r="9" spans="1:19">
      <c r="A9" s="14" t="s">
        <v>598</v>
      </c>
      <c r="B9" s="15" t="s">
        <v>599</v>
      </c>
      <c r="C9" s="16">
        <v>45269</v>
      </c>
      <c r="D9" s="17">
        <f t="shared" si="0"/>
        <v>45269</v>
      </c>
      <c r="E9" s="17">
        <f t="shared" si="1"/>
        <v>45270</v>
      </c>
      <c r="F9" s="17">
        <f t="shared" si="2"/>
        <v>45271</v>
      </c>
      <c r="G9" s="16">
        <f t="shared" si="3"/>
        <v>45272</v>
      </c>
      <c r="H9" s="16">
        <f t="shared" si="4"/>
        <v>45272</v>
      </c>
      <c r="I9" s="16">
        <f t="shared" si="5"/>
        <v>45277</v>
      </c>
      <c r="J9" s="16">
        <f t="shared" si="6"/>
        <v>45277</v>
      </c>
      <c r="K9" s="16">
        <f t="shared" si="7"/>
        <v>45278</v>
      </c>
      <c r="L9" s="16">
        <f t="shared" si="8"/>
        <v>45278</v>
      </c>
      <c r="M9" s="15" t="s">
        <v>600</v>
      </c>
      <c r="N9" s="16">
        <f t="shared" si="9"/>
        <v>45281</v>
      </c>
      <c r="O9" s="16">
        <f t="shared" si="10"/>
        <v>45282</v>
      </c>
      <c r="P9" s="16">
        <f t="shared" ref="P9:P17" si="12">O9+2</f>
        <v>45284</v>
      </c>
      <c r="Q9" s="16">
        <f t="shared" ref="Q9:Q17" si="13">P9+1</f>
        <v>45285</v>
      </c>
      <c r="R9" s="16">
        <f t="shared" ref="R9:R17" si="14">Q9+5</f>
        <v>45290</v>
      </c>
      <c r="S9" s="16">
        <f t="shared" si="11"/>
        <v>45290</v>
      </c>
    </row>
    <row r="10" spans="1:19">
      <c r="A10" s="18" t="s">
        <v>601</v>
      </c>
      <c r="B10" s="15" t="s">
        <v>602</v>
      </c>
      <c r="C10" s="16">
        <v>45276</v>
      </c>
      <c r="D10" s="17">
        <f t="shared" si="0"/>
        <v>45276</v>
      </c>
      <c r="E10" s="17">
        <f t="shared" si="1"/>
        <v>45277</v>
      </c>
      <c r="F10" s="17">
        <f t="shared" si="2"/>
        <v>45278</v>
      </c>
      <c r="G10" s="16">
        <f t="shared" si="3"/>
        <v>45279</v>
      </c>
      <c r="H10" s="16">
        <f t="shared" si="4"/>
        <v>45279</v>
      </c>
      <c r="I10" s="16">
        <f t="shared" si="5"/>
        <v>45284</v>
      </c>
      <c r="J10" s="16">
        <f t="shared" si="6"/>
        <v>45284</v>
      </c>
      <c r="K10" s="16">
        <f t="shared" si="7"/>
        <v>45285</v>
      </c>
      <c r="L10" s="16">
        <f t="shared" si="8"/>
        <v>45285</v>
      </c>
      <c r="M10" s="15" t="s">
        <v>603</v>
      </c>
      <c r="N10" s="16">
        <f t="shared" si="9"/>
        <v>45288</v>
      </c>
      <c r="O10" s="16">
        <f t="shared" si="10"/>
        <v>45289</v>
      </c>
      <c r="P10" s="118" t="s">
        <v>604</v>
      </c>
      <c r="Q10" s="122"/>
      <c r="R10" s="122"/>
      <c r="S10" s="123"/>
    </row>
    <row r="11" spans="1:19">
      <c r="A11" s="99" t="s">
        <v>605</v>
      </c>
      <c r="B11" s="15"/>
      <c r="C11" s="16"/>
      <c r="D11" s="17"/>
      <c r="E11" s="17"/>
      <c r="F11" s="17"/>
      <c r="G11" s="16"/>
      <c r="H11" s="16"/>
      <c r="I11" s="16"/>
      <c r="J11" s="16"/>
      <c r="K11" s="119" t="s">
        <v>606</v>
      </c>
      <c r="L11" s="120"/>
      <c r="M11" s="121" t="s">
        <v>607</v>
      </c>
      <c r="N11" s="16">
        <v>45288</v>
      </c>
      <c r="O11" s="16">
        <f t="shared" si="10"/>
        <v>45289</v>
      </c>
      <c r="P11" s="16">
        <f t="shared" si="12"/>
        <v>45291</v>
      </c>
      <c r="Q11" s="16">
        <f t="shared" si="13"/>
        <v>45292</v>
      </c>
      <c r="R11" s="16">
        <f t="shared" si="14"/>
        <v>45297</v>
      </c>
      <c r="S11" s="16">
        <f t="shared" si="11"/>
        <v>45297</v>
      </c>
    </row>
    <row r="12" spans="1:19">
      <c r="A12" s="18" t="s">
        <v>595</v>
      </c>
      <c r="B12" s="15" t="s">
        <v>608</v>
      </c>
      <c r="C12" s="16">
        <v>45283</v>
      </c>
      <c r="D12" s="17">
        <f t="shared" ref="D12:D17" si="15">C12</f>
        <v>45283</v>
      </c>
      <c r="E12" s="17">
        <f t="shared" ref="E12:E17" si="16">D12+1</f>
        <v>45284</v>
      </c>
      <c r="F12" s="17">
        <f t="shared" ref="F12:F17" si="17">E12+1</f>
        <v>45285</v>
      </c>
      <c r="G12" s="16">
        <f t="shared" ref="G12:G17" si="18">F12+1</f>
        <v>45286</v>
      </c>
      <c r="H12" s="16">
        <f t="shared" ref="H12:H17" si="19">G12</f>
        <v>45286</v>
      </c>
      <c r="I12" s="97" t="s">
        <v>39</v>
      </c>
      <c r="J12" s="97" t="s">
        <v>39</v>
      </c>
      <c r="K12" s="97" t="s">
        <v>39</v>
      </c>
      <c r="L12" s="97" t="s">
        <v>39</v>
      </c>
      <c r="M12" s="15" t="s">
        <v>609</v>
      </c>
      <c r="N12" s="16">
        <v>45295</v>
      </c>
      <c r="O12" s="16">
        <f t="shared" si="10"/>
        <v>45296</v>
      </c>
      <c r="P12" s="97" t="s">
        <v>39</v>
      </c>
      <c r="Q12" s="97" t="s">
        <v>39</v>
      </c>
      <c r="R12" s="16">
        <v>45304</v>
      </c>
      <c r="S12" s="16">
        <f t="shared" si="11"/>
        <v>45304</v>
      </c>
    </row>
    <row r="13" spans="1:19">
      <c r="A13" s="14" t="s">
        <v>598</v>
      </c>
      <c r="B13" s="15" t="s">
        <v>610</v>
      </c>
      <c r="C13" s="16">
        <v>45290</v>
      </c>
      <c r="D13" s="17">
        <f t="shared" si="15"/>
        <v>45290</v>
      </c>
      <c r="E13" s="17">
        <f t="shared" si="16"/>
        <v>45291</v>
      </c>
      <c r="F13" s="17">
        <f t="shared" si="17"/>
        <v>45292</v>
      </c>
      <c r="G13" s="16">
        <f t="shared" si="18"/>
        <v>45293</v>
      </c>
      <c r="H13" s="16">
        <f t="shared" si="19"/>
        <v>45293</v>
      </c>
      <c r="I13" s="16">
        <f t="shared" ref="I13:I17" si="20">H13+5</f>
        <v>45298</v>
      </c>
      <c r="J13" s="16">
        <f t="shared" ref="J13:J17" si="21">I13</f>
        <v>45298</v>
      </c>
      <c r="K13" s="16">
        <f t="shared" ref="K13:K17" si="22">J13+1</f>
        <v>45299</v>
      </c>
      <c r="L13" s="16">
        <f t="shared" ref="L13:L17" si="23">K13</f>
        <v>45299</v>
      </c>
      <c r="M13" s="15" t="s">
        <v>611</v>
      </c>
      <c r="N13" s="16">
        <f t="shared" ref="N13:N17" si="24">L13+3</f>
        <v>45302</v>
      </c>
      <c r="O13" s="16">
        <f t="shared" si="10"/>
        <v>45303</v>
      </c>
      <c r="P13" s="16">
        <f t="shared" si="12"/>
        <v>45305</v>
      </c>
      <c r="Q13" s="16">
        <f t="shared" si="13"/>
        <v>45306</v>
      </c>
      <c r="R13" s="16">
        <f t="shared" si="14"/>
        <v>45311</v>
      </c>
      <c r="S13" s="16">
        <f t="shared" si="11"/>
        <v>45311</v>
      </c>
    </row>
    <row r="14" hidden="1" spans="1:19">
      <c r="A14" s="99" t="s">
        <v>605</v>
      </c>
      <c r="B14" s="15" t="s">
        <v>612</v>
      </c>
      <c r="C14" s="16">
        <v>45297</v>
      </c>
      <c r="D14" s="17">
        <f t="shared" si="15"/>
        <v>45297</v>
      </c>
      <c r="E14" s="17">
        <f t="shared" si="16"/>
        <v>45298</v>
      </c>
      <c r="F14" s="17">
        <f t="shared" si="17"/>
        <v>45299</v>
      </c>
      <c r="G14" s="16">
        <f t="shared" si="18"/>
        <v>45300</v>
      </c>
      <c r="H14" s="16">
        <f t="shared" si="19"/>
        <v>45300</v>
      </c>
      <c r="I14" s="16">
        <f t="shared" si="20"/>
        <v>45305</v>
      </c>
      <c r="J14" s="16">
        <f t="shared" si="21"/>
        <v>45305</v>
      </c>
      <c r="K14" s="16">
        <f t="shared" si="22"/>
        <v>45306</v>
      </c>
      <c r="L14" s="16">
        <f t="shared" si="23"/>
        <v>45306</v>
      </c>
      <c r="M14" s="15" t="s">
        <v>613</v>
      </c>
      <c r="N14" s="16">
        <f t="shared" si="24"/>
        <v>45309</v>
      </c>
      <c r="O14" s="16">
        <f t="shared" si="10"/>
        <v>45310</v>
      </c>
      <c r="P14" s="16">
        <f t="shared" si="12"/>
        <v>45312</v>
      </c>
      <c r="Q14" s="16">
        <f t="shared" si="13"/>
        <v>45313</v>
      </c>
      <c r="R14" s="16">
        <f t="shared" si="14"/>
        <v>45318</v>
      </c>
      <c r="S14" s="16">
        <f t="shared" si="11"/>
        <v>45318</v>
      </c>
    </row>
    <row r="15" hidden="1" spans="1:19">
      <c r="A15" s="18" t="s">
        <v>595</v>
      </c>
      <c r="B15" s="15" t="s">
        <v>614</v>
      </c>
      <c r="C15" s="16">
        <v>45304</v>
      </c>
      <c r="D15" s="17">
        <f t="shared" si="15"/>
        <v>45304</v>
      </c>
      <c r="E15" s="17">
        <f t="shared" si="16"/>
        <v>45305</v>
      </c>
      <c r="F15" s="17">
        <f t="shared" si="17"/>
        <v>45306</v>
      </c>
      <c r="G15" s="16">
        <f t="shared" si="18"/>
        <v>45307</v>
      </c>
      <c r="H15" s="16">
        <f t="shared" si="19"/>
        <v>45307</v>
      </c>
      <c r="I15" s="16">
        <f t="shared" si="20"/>
        <v>45312</v>
      </c>
      <c r="J15" s="16">
        <f t="shared" si="21"/>
        <v>45312</v>
      </c>
      <c r="K15" s="16">
        <f t="shared" si="22"/>
        <v>45313</v>
      </c>
      <c r="L15" s="16">
        <f t="shared" si="23"/>
        <v>45313</v>
      </c>
      <c r="M15" s="15" t="s">
        <v>615</v>
      </c>
      <c r="N15" s="16">
        <f t="shared" si="24"/>
        <v>45316</v>
      </c>
      <c r="O15" s="16">
        <f t="shared" si="10"/>
        <v>45317</v>
      </c>
      <c r="P15" s="16">
        <f t="shared" si="12"/>
        <v>45319</v>
      </c>
      <c r="Q15" s="16">
        <f t="shared" si="13"/>
        <v>45320</v>
      </c>
      <c r="R15" s="16">
        <f t="shared" si="14"/>
        <v>45325</v>
      </c>
      <c r="S15" s="16">
        <f t="shared" si="11"/>
        <v>45325</v>
      </c>
    </row>
    <row r="16" hidden="1" spans="1:19">
      <c r="A16" s="14" t="s">
        <v>598</v>
      </c>
      <c r="B16" s="15" t="s">
        <v>616</v>
      </c>
      <c r="C16" s="16">
        <v>45311</v>
      </c>
      <c r="D16" s="17">
        <f t="shared" si="15"/>
        <v>45311</v>
      </c>
      <c r="E16" s="17">
        <f t="shared" si="16"/>
        <v>45312</v>
      </c>
      <c r="F16" s="17">
        <f t="shared" si="17"/>
        <v>45313</v>
      </c>
      <c r="G16" s="16">
        <f t="shared" si="18"/>
        <v>45314</v>
      </c>
      <c r="H16" s="16">
        <f t="shared" si="19"/>
        <v>45314</v>
      </c>
      <c r="I16" s="16">
        <f t="shared" si="20"/>
        <v>45319</v>
      </c>
      <c r="J16" s="16">
        <f t="shared" si="21"/>
        <v>45319</v>
      </c>
      <c r="K16" s="16">
        <f t="shared" si="22"/>
        <v>45320</v>
      </c>
      <c r="L16" s="16">
        <f t="shared" si="23"/>
        <v>45320</v>
      </c>
      <c r="M16" s="15" t="s">
        <v>617</v>
      </c>
      <c r="N16" s="16">
        <f t="shared" si="24"/>
        <v>45323</v>
      </c>
      <c r="O16" s="16">
        <f t="shared" si="10"/>
        <v>45324</v>
      </c>
      <c r="P16" s="16">
        <f t="shared" si="12"/>
        <v>45326</v>
      </c>
      <c r="Q16" s="16">
        <f t="shared" si="13"/>
        <v>45327</v>
      </c>
      <c r="R16" s="16">
        <f t="shared" si="14"/>
        <v>45332</v>
      </c>
      <c r="S16" s="16">
        <f t="shared" si="11"/>
        <v>45332</v>
      </c>
    </row>
    <row r="17" hidden="1" spans="1:19">
      <c r="A17" s="99" t="s">
        <v>605</v>
      </c>
      <c r="B17" s="15" t="s">
        <v>618</v>
      </c>
      <c r="C17" s="16">
        <v>45318</v>
      </c>
      <c r="D17" s="17">
        <f t="shared" si="15"/>
        <v>45318</v>
      </c>
      <c r="E17" s="17">
        <f t="shared" si="16"/>
        <v>45319</v>
      </c>
      <c r="F17" s="17">
        <f t="shared" si="17"/>
        <v>45320</v>
      </c>
      <c r="G17" s="16">
        <f t="shared" si="18"/>
        <v>45321</v>
      </c>
      <c r="H17" s="16">
        <f t="shared" si="19"/>
        <v>45321</v>
      </c>
      <c r="I17" s="16">
        <f t="shared" si="20"/>
        <v>45326</v>
      </c>
      <c r="J17" s="16">
        <f t="shared" si="21"/>
        <v>45326</v>
      </c>
      <c r="K17" s="16">
        <f t="shared" si="22"/>
        <v>45327</v>
      </c>
      <c r="L17" s="16">
        <f t="shared" si="23"/>
        <v>45327</v>
      </c>
      <c r="M17" s="15" t="s">
        <v>619</v>
      </c>
      <c r="N17" s="16">
        <f t="shared" si="24"/>
        <v>45330</v>
      </c>
      <c r="O17" s="16">
        <f t="shared" si="10"/>
        <v>45331</v>
      </c>
      <c r="P17" s="16">
        <f t="shared" si="12"/>
        <v>45333</v>
      </c>
      <c r="Q17" s="16">
        <f t="shared" si="13"/>
        <v>45334</v>
      </c>
      <c r="R17" s="16">
        <f t="shared" si="14"/>
        <v>45339</v>
      </c>
      <c r="S17" s="16">
        <f t="shared" si="11"/>
        <v>45339</v>
      </c>
    </row>
    <row r="18" ht="15.75" spans="1:6">
      <c r="A18" s="5"/>
      <c r="B18" s="5"/>
      <c r="C18" s="5"/>
      <c r="D18" s="5"/>
      <c r="E18" s="5"/>
      <c r="F18" s="5"/>
    </row>
    <row r="19" ht="16.4" customHeight="1" spans="1:23">
      <c r="A19" s="23" t="s">
        <v>76</v>
      </c>
      <c r="B19" s="24" t="s">
        <v>620</v>
      </c>
      <c r="C19" s="25"/>
      <c r="D19" s="25"/>
      <c r="E19" s="25"/>
      <c r="F19" s="25"/>
      <c r="G19" s="25"/>
      <c r="H19" s="25"/>
      <c r="I19" s="25"/>
      <c r="J19" s="25"/>
      <c r="K19" s="25"/>
      <c r="L19" s="34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ht="16.4" customHeight="1" spans="1:23">
      <c r="A20" s="26" t="s">
        <v>15</v>
      </c>
      <c r="B20" s="29" t="s">
        <v>527</v>
      </c>
      <c r="C20" s="30"/>
      <c r="D20" s="30"/>
      <c r="E20" s="30"/>
      <c r="F20" s="30"/>
      <c r="G20" s="30"/>
      <c r="H20" s="30"/>
      <c r="I20" s="30"/>
      <c r="J20" s="30"/>
      <c r="K20" s="30"/>
      <c r="L20" s="36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ht="16.5" spans="1:23">
      <c r="A21" s="26" t="s">
        <v>593</v>
      </c>
      <c r="B21" s="107" t="s">
        <v>621</v>
      </c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ht="16.5" spans="1:23">
      <c r="A22" s="26" t="s">
        <v>16</v>
      </c>
      <c r="B22" s="29" t="s">
        <v>622</v>
      </c>
      <c r="C22" s="30"/>
      <c r="D22" s="30"/>
      <c r="E22" s="30"/>
      <c r="F22" s="30"/>
      <c r="G22" s="30"/>
      <c r="H22" s="30"/>
      <c r="I22" s="30"/>
      <c r="J22" s="30"/>
      <c r="K22" s="30"/>
      <c r="L22" s="36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ht="16.5" spans="1:23">
      <c r="A23" s="26" t="s">
        <v>140</v>
      </c>
      <c r="B23" s="107" t="s">
        <v>623</v>
      </c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ht="16.5" spans="1:23">
      <c r="A24" s="26" t="s">
        <v>271</v>
      </c>
      <c r="B24" s="107" t="s">
        <v>579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ht="16.5" spans="1:23">
      <c r="A25" s="31" t="s">
        <v>374</v>
      </c>
      <c r="B25" s="107" t="s">
        <v>393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</sheetData>
  <mergeCells count="36">
    <mergeCell ref="B1:S1"/>
    <mergeCell ref="B2:S2"/>
    <mergeCell ref="A4:S4"/>
    <mergeCell ref="C5:D5"/>
    <mergeCell ref="E5:F5"/>
    <mergeCell ref="G5:H5"/>
    <mergeCell ref="I5:J5"/>
    <mergeCell ref="K5:L5"/>
    <mergeCell ref="N5:O5"/>
    <mergeCell ref="P5:Q5"/>
    <mergeCell ref="R5:S5"/>
    <mergeCell ref="C6:D6"/>
    <mergeCell ref="E6:F6"/>
    <mergeCell ref="G6:H6"/>
    <mergeCell ref="I6:J6"/>
    <mergeCell ref="K6:L6"/>
    <mergeCell ref="N6:O6"/>
    <mergeCell ref="P6:Q6"/>
    <mergeCell ref="R6:S6"/>
    <mergeCell ref="C7:D7"/>
    <mergeCell ref="E7:F7"/>
    <mergeCell ref="G7:H7"/>
    <mergeCell ref="I7:J7"/>
    <mergeCell ref="K7:L7"/>
    <mergeCell ref="N7:O7"/>
    <mergeCell ref="P7:Q7"/>
    <mergeCell ref="R7:S7"/>
    <mergeCell ref="P10:S10"/>
    <mergeCell ref="K11:L11"/>
    <mergeCell ref="B19:L19"/>
    <mergeCell ref="B20:L20"/>
    <mergeCell ref="B21:L21"/>
    <mergeCell ref="B22:L22"/>
    <mergeCell ref="B23:L23"/>
    <mergeCell ref="B24:L24"/>
    <mergeCell ref="B25:L25"/>
  </mergeCells>
  <pageMargins left="0.7" right="0.7" top="0.75" bottom="0.75" header="0.3" footer="0.3"/>
  <pageSetup paperSize="9" orientation="portrait" verticalDpi="1200"/>
  <headerFooter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32"/>
  <sheetViews>
    <sheetView workbookViewId="0">
      <selection activeCell="T30" sqref="T30"/>
    </sheetView>
  </sheetViews>
  <sheetFormatPr defaultColWidth="9" defaultRowHeight="14.25"/>
  <cols>
    <col min="1" max="1" width="19" customWidth="1"/>
    <col min="2" max="17" width="7.75" customWidth="1"/>
    <col min="18" max="19" width="8.58333333333333" customWidth="1"/>
  </cols>
  <sheetData>
    <row r="1" ht="51" customHeight="1" spans="2:19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91"/>
      <c r="S1" s="91"/>
    </row>
    <row r="2" ht="17.15" customHeight="1" spans="2:19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92"/>
      <c r="S2" s="92"/>
    </row>
    <row r="3" ht="19.75" customHeight="1" spans="1:253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</row>
    <row r="4" spans="1:17">
      <c r="A4" s="6" t="s">
        <v>624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>
      <c r="A5" s="7" t="s">
        <v>368</v>
      </c>
      <c r="B5" s="7" t="s">
        <v>369</v>
      </c>
      <c r="C5" s="8" t="s">
        <v>625</v>
      </c>
      <c r="D5" s="9"/>
      <c r="E5" s="32" t="s">
        <v>626</v>
      </c>
      <c r="F5" s="7"/>
      <c r="G5" s="32" t="s">
        <v>627</v>
      </c>
      <c r="H5" s="7"/>
      <c r="I5" s="32" t="s">
        <v>309</v>
      </c>
      <c r="J5" s="7"/>
      <c r="K5" s="32" t="s">
        <v>627</v>
      </c>
      <c r="L5" s="7"/>
      <c r="M5" s="7" t="s">
        <v>369</v>
      </c>
      <c r="N5" s="8" t="s">
        <v>625</v>
      </c>
      <c r="O5" s="9"/>
      <c r="P5" s="32" t="s">
        <v>626</v>
      </c>
      <c r="Q5" s="7"/>
    </row>
    <row r="6" spans="1:17">
      <c r="A6" s="10" t="s">
        <v>13</v>
      </c>
      <c r="B6" s="10" t="s">
        <v>14</v>
      </c>
      <c r="C6" s="11" t="s">
        <v>270</v>
      </c>
      <c r="D6" s="12"/>
      <c r="E6" s="11" t="s">
        <v>271</v>
      </c>
      <c r="F6" s="12"/>
      <c r="G6" s="10" t="s">
        <v>314</v>
      </c>
      <c r="H6" s="10"/>
      <c r="I6" s="10" t="s">
        <v>313</v>
      </c>
      <c r="J6" s="10"/>
      <c r="K6" s="10" t="s">
        <v>314</v>
      </c>
      <c r="L6" s="10"/>
      <c r="M6" s="10" t="s">
        <v>14</v>
      </c>
      <c r="N6" s="11" t="s">
        <v>270</v>
      </c>
      <c r="O6" s="12"/>
      <c r="P6" s="11" t="s">
        <v>271</v>
      </c>
      <c r="Q6" s="12"/>
    </row>
    <row r="7" spans="1:17">
      <c r="A7" s="10"/>
      <c r="B7" s="10"/>
      <c r="C7" s="11" t="s">
        <v>375</v>
      </c>
      <c r="D7" s="12"/>
      <c r="E7" s="11" t="s">
        <v>440</v>
      </c>
      <c r="F7" s="12"/>
      <c r="G7" s="11" t="s">
        <v>628</v>
      </c>
      <c r="H7" s="12"/>
      <c r="I7" s="11" t="s">
        <v>375</v>
      </c>
      <c r="J7" s="12"/>
      <c r="K7" s="11" t="s">
        <v>533</v>
      </c>
      <c r="L7" s="12"/>
      <c r="M7" s="10"/>
      <c r="N7" s="11" t="s">
        <v>375</v>
      </c>
      <c r="O7" s="12"/>
      <c r="P7" s="11" t="s">
        <v>440</v>
      </c>
      <c r="Q7" s="12"/>
    </row>
    <row r="8" hidden="1" spans="1:17">
      <c r="A8" s="18" t="s">
        <v>447</v>
      </c>
      <c r="B8" s="98" t="s">
        <v>629</v>
      </c>
      <c r="C8" s="16">
        <v>45261</v>
      </c>
      <c r="D8" s="17">
        <f t="shared" ref="D8:D10" si="0">C8+1</f>
        <v>45262</v>
      </c>
      <c r="E8" s="16">
        <f t="shared" ref="E8:E10" si="1">D8</f>
        <v>45262</v>
      </c>
      <c r="F8" s="17">
        <f t="shared" ref="F8:F10" si="2">E8+1</f>
        <v>45263</v>
      </c>
      <c r="G8" s="17">
        <f t="shared" ref="G8:G10" si="3">F8+4</f>
        <v>45267</v>
      </c>
      <c r="H8" s="17">
        <f t="shared" ref="H8:H10" si="4">G8</f>
        <v>45267</v>
      </c>
      <c r="I8" s="17">
        <f t="shared" ref="I8:I10" si="5">H8+1</f>
        <v>45268</v>
      </c>
      <c r="J8" s="17">
        <f t="shared" ref="J8:J18" si="6">I8+1</f>
        <v>45269</v>
      </c>
      <c r="K8" s="17">
        <f t="shared" ref="K8:K9" si="7">J8+1</f>
        <v>45270</v>
      </c>
      <c r="L8" s="17">
        <f t="shared" ref="L8:L9" si="8">K8</f>
        <v>45270</v>
      </c>
      <c r="M8" s="98" t="s">
        <v>630</v>
      </c>
      <c r="N8" s="17">
        <f t="shared" ref="N8:N9" si="9">L8+5</f>
        <v>45275</v>
      </c>
      <c r="O8" s="17">
        <f t="shared" ref="O8:O9" si="10">N8+1</f>
        <v>45276</v>
      </c>
      <c r="P8" s="16">
        <f t="shared" ref="P8:P9" si="11">O8</f>
        <v>45276</v>
      </c>
      <c r="Q8" s="16">
        <f t="shared" ref="Q8:Q9" si="12">P8+1</f>
        <v>45277</v>
      </c>
    </row>
    <row r="9" hidden="1" spans="1:17">
      <c r="A9" s="18" t="s">
        <v>631</v>
      </c>
      <c r="B9" s="98" t="s">
        <v>632</v>
      </c>
      <c r="C9" s="16">
        <v>45268</v>
      </c>
      <c r="D9" s="17">
        <f t="shared" si="0"/>
        <v>45269</v>
      </c>
      <c r="E9" s="16">
        <f t="shared" si="1"/>
        <v>45269</v>
      </c>
      <c r="F9" s="17">
        <f t="shared" si="2"/>
        <v>45270</v>
      </c>
      <c r="G9" s="17">
        <f t="shared" si="3"/>
        <v>45274</v>
      </c>
      <c r="H9" s="17">
        <f t="shared" si="4"/>
        <v>45274</v>
      </c>
      <c r="I9" s="17">
        <f t="shared" si="5"/>
        <v>45275</v>
      </c>
      <c r="J9" s="17">
        <f t="shared" si="6"/>
        <v>45276</v>
      </c>
      <c r="K9" s="17">
        <f t="shared" si="7"/>
        <v>45277</v>
      </c>
      <c r="L9" s="17">
        <f t="shared" si="8"/>
        <v>45277</v>
      </c>
      <c r="M9" s="98" t="s">
        <v>633</v>
      </c>
      <c r="N9" s="17">
        <f t="shared" si="9"/>
        <v>45282</v>
      </c>
      <c r="O9" s="17">
        <f t="shared" si="10"/>
        <v>45283</v>
      </c>
      <c r="P9" s="16">
        <f t="shared" si="11"/>
        <v>45283</v>
      </c>
      <c r="Q9" s="16">
        <f t="shared" si="12"/>
        <v>45284</v>
      </c>
    </row>
    <row r="10" hidden="1" spans="1:17">
      <c r="A10" s="18" t="s">
        <v>447</v>
      </c>
      <c r="B10" s="98" t="s">
        <v>634</v>
      </c>
      <c r="C10" s="16">
        <v>45275</v>
      </c>
      <c r="D10" s="17">
        <f t="shared" si="0"/>
        <v>45276</v>
      </c>
      <c r="E10" s="16">
        <f t="shared" si="1"/>
        <v>45276</v>
      </c>
      <c r="F10" s="17">
        <f t="shared" si="2"/>
        <v>45277</v>
      </c>
      <c r="G10" s="17">
        <f t="shared" si="3"/>
        <v>45281</v>
      </c>
      <c r="H10" s="17">
        <f t="shared" si="4"/>
        <v>45281</v>
      </c>
      <c r="I10" s="17">
        <f t="shared" si="5"/>
        <v>45282</v>
      </c>
      <c r="J10" s="17">
        <f t="shared" si="6"/>
        <v>45283</v>
      </c>
      <c r="K10" s="109" t="s">
        <v>635</v>
      </c>
      <c r="L10" s="110"/>
      <c r="M10" s="110"/>
      <c r="N10" s="110"/>
      <c r="O10" s="110"/>
      <c r="P10" s="110"/>
      <c r="Q10" s="111"/>
    </row>
    <row r="11" hidden="1" spans="1:17">
      <c r="A11" s="99" t="s">
        <v>445</v>
      </c>
      <c r="B11" s="98"/>
      <c r="C11" s="16"/>
      <c r="D11" s="17"/>
      <c r="E11" s="16"/>
      <c r="F11" s="17"/>
      <c r="G11" s="100" t="s">
        <v>636</v>
      </c>
      <c r="H11" s="101"/>
      <c r="I11" s="16">
        <v>45282</v>
      </c>
      <c r="J11" s="17">
        <f t="shared" si="6"/>
        <v>45283</v>
      </c>
      <c r="K11" s="17">
        <f t="shared" ref="K11:K18" si="13">J11+1</f>
        <v>45284</v>
      </c>
      <c r="L11" s="17">
        <f t="shared" ref="L11:L18" si="14">K11</f>
        <v>45284</v>
      </c>
      <c r="M11" s="98" t="s">
        <v>637</v>
      </c>
      <c r="N11" s="17">
        <f t="shared" ref="N11:N18" si="15">L11+5</f>
        <v>45289</v>
      </c>
      <c r="O11" s="17">
        <f t="shared" ref="O11:O17" si="16">N11+1</f>
        <v>45290</v>
      </c>
      <c r="P11" s="16">
        <f t="shared" ref="P11:P17" si="17">O11</f>
        <v>45290</v>
      </c>
      <c r="Q11" s="16">
        <f t="shared" ref="Q11:Q17" si="18">P11+1</f>
        <v>45291</v>
      </c>
    </row>
    <row r="12" hidden="1" spans="1:17">
      <c r="A12" s="18" t="s">
        <v>631</v>
      </c>
      <c r="B12" s="98" t="s">
        <v>638</v>
      </c>
      <c r="C12" s="16">
        <v>45282</v>
      </c>
      <c r="D12" s="17">
        <f t="shared" ref="D12:D19" si="19">C12+1</f>
        <v>45283</v>
      </c>
      <c r="E12" s="16">
        <f t="shared" ref="E12:E19" si="20">D12</f>
        <v>45283</v>
      </c>
      <c r="F12" s="17">
        <f t="shared" ref="F12:F19" si="21">E12+1</f>
        <v>45284</v>
      </c>
      <c r="G12" s="17">
        <f t="shared" ref="G12:G19" si="22">F12+4</f>
        <v>45288</v>
      </c>
      <c r="H12" s="17">
        <f t="shared" ref="H12:H19" si="23">G12</f>
        <v>45288</v>
      </c>
      <c r="I12" s="17">
        <f t="shared" ref="I12:I17" si="24">H12+1</f>
        <v>45289</v>
      </c>
      <c r="J12" s="17">
        <f t="shared" si="6"/>
        <v>45290</v>
      </c>
      <c r="K12" s="17">
        <f t="shared" si="13"/>
        <v>45291</v>
      </c>
      <c r="L12" s="17">
        <f t="shared" si="14"/>
        <v>45291</v>
      </c>
      <c r="M12" s="98" t="s">
        <v>449</v>
      </c>
      <c r="N12" s="17">
        <f t="shared" si="15"/>
        <v>45296</v>
      </c>
      <c r="O12" s="17">
        <f t="shared" si="16"/>
        <v>45297</v>
      </c>
      <c r="P12" s="16">
        <f t="shared" si="17"/>
        <v>45297</v>
      </c>
      <c r="Q12" s="16">
        <f t="shared" si="18"/>
        <v>45298</v>
      </c>
    </row>
    <row r="13" hidden="1" spans="1:17">
      <c r="A13" s="99" t="s">
        <v>445</v>
      </c>
      <c r="B13" s="98" t="s">
        <v>639</v>
      </c>
      <c r="C13" s="16">
        <v>45289</v>
      </c>
      <c r="D13" s="17">
        <f t="shared" si="19"/>
        <v>45290</v>
      </c>
      <c r="E13" s="16">
        <f t="shared" si="20"/>
        <v>45290</v>
      </c>
      <c r="F13" s="17">
        <f t="shared" si="21"/>
        <v>45291</v>
      </c>
      <c r="G13" s="17">
        <f t="shared" si="22"/>
        <v>45295</v>
      </c>
      <c r="H13" s="17">
        <f t="shared" si="23"/>
        <v>45295</v>
      </c>
      <c r="I13" s="17">
        <f t="shared" si="24"/>
        <v>45296</v>
      </c>
      <c r="J13" s="17">
        <f t="shared" si="6"/>
        <v>45297</v>
      </c>
      <c r="K13" s="17">
        <f t="shared" si="13"/>
        <v>45298</v>
      </c>
      <c r="L13" s="17">
        <f t="shared" si="14"/>
        <v>45298</v>
      </c>
      <c r="M13" s="98" t="s">
        <v>640</v>
      </c>
      <c r="N13" s="17">
        <f t="shared" si="15"/>
        <v>45303</v>
      </c>
      <c r="O13" s="17">
        <f t="shared" si="16"/>
        <v>45304</v>
      </c>
      <c r="P13" s="16">
        <f t="shared" si="17"/>
        <v>45304</v>
      </c>
      <c r="Q13" s="16">
        <f t="shared" si="18"/>
        <v>45305</v>
      </c>
    </row>
    <row r="14" spans="1:17">
      <c r="A14" s="18" t="s">
        <v>631</v>
      </c>
      <c r="B14" s="98" t="s">
        <v>641</v>
      </c>
      <c r="C14" s="16">
        <v>45296</v>
      </c>
      <c r="D14" s="17">
        <f t="shared" si="19"/>
        <v>45297</v>
      </c>
      <c r="E14" s="16">
        <f t="shared" si="20"/>
        <v>45297</v>
      </c>
      <c r="F14" s="17">
        <f t="shared" si="21"/>
        <v>45298</v>
      </c>
      <c r="G14" s="17">
        <f t="shared" si="22"/>
        <v>45302</v>
      </c>
      <c r="H14" s="17">
        <f t="shared" si="23"/>
        <v>45302</v>
      </c>
      <c r="I14" s="17">
        <f t="shared" si="24"/>
        <v>45303</v>
      </c>
      <c r="J14" s="17">
        <f t="shared" si="6"/>
        <v>45304</v>
      </c>
      <c r="K14" s="17">
        <f t="shared" si="13"/>
        <v>45305</v>
      </c>
      <c r="L14" s="17">
        <f t="shared" si="14"/>
        <v>45305</v>
      </c>
      <c r="M14" s="98" t="s">
        <v>387</v>
      </c>
      <c r="N14" s="17">
        <f t="shared" si="15"/>
        <v>45310</v>
      </c>
      <c r="O14" s="17">
        <f t="shared" si="16"/>
        <v>45311</v>
      </c>
      <c r="P14" s="16">
        <f t="shared" si="17"/>
        <v>45311</v>
      </c>
      <c r="Q14" s="20" t="s">
        <v>121</v>
      </c>
    </row>
    <row r="15" spans="1:17">
      <c r="A15" s="102" t="s">
        <v>445</v>
      </c>
      <c r="B15" s="98" t="s">
        <v>642</v>
      </c>
      <c r="C15" s="16">
        <v>45303</v>
      </c>
      <c r="D15" s="17">
        <f t="shared" si="19"/>
        <v>45304</v>
      </c>
      <c r="E15" s="16">
        <f t="shared" si="20"/>
        <v>45304</v>
      </c>
      <c r="F15" s="17">
        <f t="shared" si="21"/>
        <v>45305</v>
      </c>
      <c r="G15" s="17">
        <f t="shared" si="22"/>
        <v>45309</v>
      </c>
      <c r="H15" s="17">
        <f t="shared" si="23"/>
        <v>45309</v>
      </c>
      <c r="I15" s="17">
        <f t="shared" si="24"/>
        <v>45310</v>
      </c>
      <c r="J15" s="17">
        <f t="shared" si="6"/>
        <v>45311</v>
      </c>
      <c r="K15" s="17">
        <f t="shared" si="13"/>
        <v>45312</v>
      </c>
      <c r="L15" s="17">
        <f t="shared" si="14"/>
        <v>45312</v>
      </c>
      <c r="M15" s="98" t="s">
        <v>388</v>
      </c>
      <c r="N15" s="17">
        <f t="shared" si="15"/>
        <v>45317</v>
      </c>
      <c r="O15" s="17">
        <f t="shared" si="16"/>
        <v>45318</v>
      </c>
      <c r="P15" s="16">
        <f t="shared" si="17"/>
        <v>45318</v>
      </c>
      <c r="Q15" s="16">
        <f t="shared" si="18"/>
        <v>45319</v>
      </c>
    </row>
    <row r="16" spans="1:17">
      <c r="A16" s="102" t="s">
        <v>643</v>
      </c>
      <c r="B16" s="98" t="s">
        <v>644</v>
      </c>
      <c r="C16" s="16">
        <v>45310</v>
      </c>
      <c r="D16" s="17">
        <f t="shared" si="19"/>
        <v>45311</v>
      </c>
      <c r="E16" s="16">
        <f t="shared" si="20"/>
        <v>45311</v>
      </c>
      <c r="F16" s="17">
        <f t="shared" si="21"/>
        <v>45312</v>
      </c>
      <c r="G16" s="17">
        <f t="shared" si="22"/>
        <v>45316</v>
      </c>
      <c r="H16" s="17">
        <f t="shared" si="23"/>
        <v>45316</v>
      </c>
      <c r="I16" s="17">
        <f t="shared" si="24"/>
        <v>45317</v>
      </c>
      <c r="J16" s="17">
        <f t="shared" si="6"/>
        <v>45318</v>
      </c>
      <c r="K16" s="17">
        <f t="shared" si="13"/>
        <v>45319</v>
      </c>
      <c r="L16" s="17">
        <f t="shared" si="14"/>
        <v>45319</v>
      </c>
      <c r="M16" s="98" t="s">
        <v>389</v>
      </c>
      <c r="N16" s="17">
        <f t="shared" si="15"/>
        <v>45324</v>
      </c>
      <c r="O16" s="17">
        <f t="shared" si="16"/>
        <v>45325</v>
      </c>
      <c r="P16" s="16">
        <f t="shared" si="17"/>
        <v>45325</v>
      </c>
      <c r="Q16" s="16">
        <f t="shared" si="18"/>
        <v>45326</v>
      </c>
    </row>
    <row r="17" spans="1:17">
      <c r="A17" s="102" t="s">
        <v>445</v>
      </c>
      <c r="B17" s="98" t="s">
        <v>645</v>
      </c>
      <c r="C17" s="16">
        <v>45317</v>
      </c>
      <c r="D17" s="17">
        <f t="shared" si="19"/>
        <v>45318</v>
      </c>
      <c r="E17" s="16">
        <f t="shared" si="20"/>
        <v>45318</v>
      </c>
      <c r="F17" s="17">
        <f t="shared" si="21"/>
        <v>45319</v>
      </c>
      <c r="G17" s="17">
        <f t="shared" si="22"/>
        <v>45323</v>
      </c>
      <c r="H17" s="17">
        <f t="shared" si="23"/>
        <v>45323</v>
      </c>
      <c r="I17" s="17">
        <f t="shared" si="24"/>
        <v>45324</v>
      </c>
      <c r="J17" s="17">
        <f t="shared" si="6"/>
        <v>45325</v>
      </c>
      <c r="K17" s="17">
        <f t="shared" si="13"/>
        <v>45326</v>
      </c>
      <c r="L17" s="17">
        <f t="shared" si="14"/>
        <v>45326</v>
      </c>
      <c r="M17" s="98" t="s">
        <v>646</v>
      </c>
      <c r="N17" s="17">
        <f t="shared" si="15"/>
        <v>45331</v>
      </c>
      <c r="O17" s="17">
        <f t="shared" si="16"/>
        <v>45332</v>
      </c>
      <c r="P17" s="16">
        <f t="shared" si="17"/>
        <v>45332</v>
      </c>
      <c r="Q17" s="16">
        <f t="shared" si="18"/>
        <v>45333</v>
      </c>
    </row>
    <row r="18" spans="1:17">
      <c r="A18" s="18" t="s">
        <v>643</v>
      </c>
      <c r="B18" s="98" t="s">
        <v>647</v>
      </c>
      <c r="C18" s="103">
        <v>45324</v>
      </c>
      <c r="D18" s="17">
        <f t="shared" si="19"/>
        <v>45325</v>
      </c>
      <c r="E18" s="16">
        <f t="shared" si="20"/>
        <v>45325</v>
      </c>
      <c r="F18" s="17">
        <f t="shared" si="21"/>
        <v>45326</v>
      </c>
      <c r="G18" s="17">
        <f t="shared" si="22"/>
        <v>45330</v>
      </c>
      <c r="H18" s="17">
        <f t="shared" si="23"/>
        <v>45330</v>
      </c>
      <c r="I18" s="17">
        <f t="shared" ref="I18:I21" si="25">H18+1</f>
        <v>45331</v>
      </c>
      <c r="J18" s="17">
        <f t="shared" si="6"/>
        <v>45332</v>
      </c>
      <c r="K18" s="17">
        <f t="shared" si="13"/>
        <v>45333</v>
      </c>
      <c r="L18" s="17">
        <f t="shared" si="14"/>
        <v>45333</v>
      </c>
      <c r="M18" s="98" t="s">
        <v>455</v>
      </c>
      <c r="N18" s="17">
        <f t="shared" si="15"/>
        <v>45338</v>
      </c>
      <c r="O18" s="109" t="s">
        <v>648</v>
      </c>
      <c r="P18" s="110"/>
      <c r="Q18" s="111"/>
    </row>
    <row r="19" spans="1:17">
      <c r="A19" s="102" t="s">
        <v>445</v>
      </c>
      <c r="B19" s="98" t="s">
        <v>649</v>
      </c>
      <c r="C19" s="103">
        <v>45331</v>
      </c>
      <c r="D19" s="17">
        <f t="shared" si="19"/>
        <v>45332</v>
      </c>
      <c r="E19" s="16">
        <f t="shared" si="20"/>
        <v>45332</v>
      </c>
      <c r="F19" s="17">
        <f t="shared" si="21"/>
        <v>45333</v>
      </c>
      <c r="G19" s="17">
        <f t="shared" si="22"/>
        <v>45337</v>
      </c>
      <c r="H19" s="17">
        <f t="shared" si="23"/>
        <v>45337</v>
      </c>
      <c r="I19" s="17">
        <f t="shared" si="25"/>
        <v>45338</v>
      </c>
      <c r="J19" s="109" t="s">
        <v>446</v>
      </c>
      <c r="K19" s="110"/>
      <c r="L19" s="111"/>
      <c r="M19" s="98" t="s">
        <v>650</v>
      </c>
      <c r="N19" s="56" t="s">
        <v>69</v>
      </c>
      <c r="O19" s="57"/>
      <c r="P19" s="57"/>
      <c r="Q19" s="58"/>
    </row>
    <row r="20" spans="1:17">
      <c r="A20" s="102" t="s">
        <v>447</v>
      </c>
      <c r="B20" s="98" t="s">
        <v>651</v>
      </c>
      <c r="C20" s="104" t="s">
        <v>69</v>
      </c>
      <c r="D20" s="105"/>
      <c r="E20" s="105"/>
      <c r="F20" s="105"/>
      <c r="G20" s="105"/>
      <c r="H20" s="105"/>
      <c r="I20" s="105"/>
      <c r="J20" s="105"/>
      <c r="K20" s="105"/>
      <c r="L20" s="112"/>
      <c r="M20" s="98"/>
      <c r="N20" s="56"/>
      <c r="O20" s="57"/>
      <c r="P20" s="57"/>
      <c r="Q20" s="58"/>
    </row>
    <row r="21" spans="1:17">
      <c r="A21" s="102" t="s">
        <v>447</v>
      </c>
      <c r="B21" s="98"/>
      <c r="C21" s="104"/>
      <c r="D21" s="105"/>
      <c r="E21" s="105"/>
      <c r="F21" s="105"/>
      <c r="G21" s="105"/>
      <c r="H21" s="105"/>
      <c r="I21" s="103">
        <v>45345</v>
      </c>
      <c r="J21" s="113">
        <f>I21+1</f>
        <v>45346</v>
      </c>
      <c r="K21" s="113">
        <f>J21+1</f>
        <v>45347</v>
      </c>
      <c r="L21" s="114">
        <f>K21</f>
        <v>45347</v>
      </c>
      <c r="M21" s="98" t="s">
        <v>652</v>
      </c>
      <c r="N21" s="103">
        <v>45352</v>
      </c>
      <c r="O21" s="115">
        <f>N21+1</f>
        <v>45353</v>
      </c>
      <c r="P21" s="115">
        <f>O21</f>
        <v>45353</v>
      </c>
      <c r="Q21" s="116">
        <f>P21+1</f>
        <v>45354</v>
      </c>
    </row>
    <row r="22" spans="1:17">
      <c r="A22" s="18" t="s">
        <v>631</v>
      </c>
      <c r="B22" s="98" t="s">
        <v>653</v>
      </c>
      <c r="C22" s="103">
        <v>45345</v>
      </c>
      <c r="D22" s="17">
        <f>C22+1</f>
        <v>45346</v>
      </c>
      <c r="E22" s="16">
        <f>D22</f>
        <v>45346</v>
      </c>
      <c r="F22" s="17">
        <f>E22+1</f>
        <v>45347</v>
      </c>
      <c r="G22" s="17">
        <f>F22+4</f>
        <v>45351</v>
      </c>
      <c r="H22" s="17">
        <f>G22</f>
        <v>45351</v>
      </c>
      <c r="I22" s="17">
        <f>H22+1</f>
        <v>45352</v>
      </c>
      <c r="J22" s="17">
        <f>I22+1</f>
        <v>45353</v>
      </c>
      <c r="K22" s="17">
        <f>J22+1</f>
        <v>45354</v>
      </c>
      <c r="L22" s="17">
        <f>K22</f>
        <v>45354</v>
      </c>
      <c r="M22" s="98" t="s">
        <v>458</v>
      </c>
      <c r="N22" s="17">
        <f>L22+5</f>
        <v>45359</v>
      </c>
      <c r="O22" s="17">
        <f>N22+1</f>
        <v>45360</v>
      </c>
      <c r="P22" s="16">
        <f>O22</f>
        <v>45360</v>
      </c>
      <c r="Q22" s="16">
        <f>P22+1</f>
        <v>45361</v>
      </c>
    </row>
    <row r="23" spans="1:17">
      <c r="A23" s="102" t="s">
        <v>447</v>
      </c>
      <c r="B23" s="98" t="s">
        <v>654</v>
      </c>
      <c r="C23" s="103">
        <v>45352</v>
      </c>
      <c r="D23" s="17">
        <f>C23+1</f>
        <v>45353</v>
      </c>
      <c r="E23" s="16">
        <f>D23</f>
        <v>45353</v>
      </c>
      <c r="F23" s="17">
        <f>E23+1</f>
        <v>45354</v>
      </c>
      <c r="G23" s="17">
        <f>F23+4</f>
        <v>45358</v>
      </c>
      <c r="H23" s="17">
        <f>G23</f>
        <v>45358</v>
      </c>
      <c r="I23" s="17">
        <f>H23+1</f>
        <v>45359</v>
      </c>
      <c r="J23" s="17">
        <f>I23+1</f>
        <v>45360</v>
      </c>
      <c r="K23" s="17">
        <f>J23+1</f>
        <v>45361</v>
      </c>
      <c r="L23" s="17">
        <f>K23</f>
        <v>45361</v>
      </c>
      <c r="M23" s="98" t="s">
        <v>655</v>
      </c>
      <c r="N23" s="17">
        <f>L23+5</f>
        <v>45366</v>
      </c>
      <c r="O23" s="109" t="s">
        <v>648</v>
      </c>
      <c r="P23" s="110"/>
      <c r="Q23" s="111"/>
    </row>
    <row r="24" spans="1:17">
      <c r="A24" s="18" t="s">
        <v>631</v>
      </c>
      <c r="B24" s="98" t="s">
        <v>656</v>
      </c>
      <c r="C24" s="103">
        <v>45359</v>
      </c>
      <c r="D24" s="17">
        <f>C24+1</f>
        <v>45360</v>
      </c>
      <c r="E24" s="16">
        <f>D24</f>
        <v>45360</v>
      </c>
      <c r="F24" s="17">
        <f>E24+1</f>
        <v>45361</v>
      </c>
      <c r="G24" s="17">
        <f>F24+4</f>
        <v>45365</v>
      </c>
      <c r="H24" s="17">
        <f>G24</f>
        <v>45365</v>
      </c>
      <c r="I24" s="17">
        <f>H24+1</f>
        <v>45366</v>
      </c>
      <c r="J24" s="17">
        <f>I24+1</f>
        <v>45367</v>
      </c>
      <c r="K24" s="17">
        <f>J24+1</f>
        <v>45368</v>
      </c>
      <c r="L24" s="17">
        <f>K24</f>
        <v>45368</v>
      </c>
      <c r="M24" s="98" t="s">
        <v>657</v>
      </c>
      <c r="N24" s="17">
        <f>L24+5</f>
        <v>45373</v>
      </c>
      <c r="O24" s="17">
        <f>N24+1</f>
        <v>45374</v>
      </c>
      <c r="P24" s="16">
        <f>O24</f>
        <v>45374</v>
      </c>
      <c r="Q24" s="16">
        <f>P24+1</f>
        <v>45375</v>
      </c>
    </row>
    <row r="25" ht="15.75" spans="1:19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ht="16.5" spans="1:19">
      <c r="A26" s="23" t="s">
        <v>76</v>
      </c>
      <c r="B26" s="106" t="s">
        <v>658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5"/>
      <c r="P26" s="5"/>
      <c r="Q26" s="5"/>
      <c r="R26" s="5"/>
      <c r="S26" s="5"/>
    </row>
    <row r="27" ht="16.5" spans="1:19">
      <c r="A27" s="26" t="s">
        <v>270</v>
      </c>
      <c r="B27" s="107" t="s">
        <v>659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5"/>
      <c r="P27" s="5"/>
      <c r="Q27" s="5"/>
      <c r="R27" s="5"/>
      <c r="S27" s="5"/>
    </row>
    <row r="28" ht="16.5" spans="1:19">
      <c r="A28" s="26" t="s">
        <v>271</v>
      </c>
      <c r="B28" s="107" t="s">
        <v>660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5"/>
      <c r="P28" s="5"/>
      <c r="Q28" s="5"/>
      <c r="R28" s="5"/>
      <c r="S28" s="5"/>
    </row>
    <row r="29" ht="16.5" spans="1:19">
      <c r="A29" s="26" t="s">
        <v>313</v>
      </c>
      <c r="B29" s="107" t="s">
        <v>362</v>
      </c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5"/>
      <c r="P29" s="5"/>
      <c r="Q29" s="5"/>
      <c r="R29" s="5"/>
      <c r="S29" s="5"/>
    </row>
    <row r="30" ht="16.5" spans="1:19">
      <c r="A30" s="26" t="s">
        <v>314</v>
      </c>
      <c r="B30" s="29" t="s">
        <v>394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6"/>
      <c r="O30" s="5"/>
      <c r="P30" s="5"/>
      <c r="Q30" s="5"/>
      <c r="R30" s="5"/>
      <c r="S30" s="5"/>
    </row>
    <row r="32" spans="2:2">
      <c r="B32" s="108"/>
    </row>
  </sheetData>
  <mergeCells count="37">
    <mergeCell ref="B1:Q1"/>
    <mergeCell ref="B2:Q2"/>
    <mergeCell ref="A4:Q4"/>
    <mergeCell ref="C5:D5"/>
    <mergeCell ref="E5:F5"/>
    <mergeCell ref="G5:H5"/>
    <mergeCell ref="I5:J5"/>
    <mergeCell ref="K5:L5"/>
    <mergeCell ref="N5:O5"/>
    <mergeCell ref="P5:Q5"/>
    <mergeCell ref="C6:D6"/>
    <mergeCell ref="E6:F6"/>
    <mergeCell ref="G6:H6"/>
    <mergeCell ref="I6:J6"/>
    <mergeCell ref="K6:L6"/>
    <mergeCell ref="N6:O6"/>
    <mergeCell ref="P6:Q6"/>
    <mergeCell ref="C7:D7"/>
    <mergeCell ref="E7:F7"/>
    <mergeCell ref="G7:H7"/>
    <mergeCell ref="I7:J7"/>
    <mergeCell ref="K7:L7"/>
    <mergeCell ref="N7:O7"/>
    <mergeCell ref="P7:Q7"/>
    <mergeCell ref="K10:Q10"/>
    <mergeCell ref="G11:H11"/>
    <mergeCell ref="O18:Q18"/>
    <mergeCell ref="J19:L19"/>
    <mergeCell ref="N19:Q19"/>
    <mergeCell ref="C20:L20"/>
    <mergeCell ref="N20:Q20"/>
    <mergeCell ref="O23:Q23"/>
    <mergeCell ref="B26:N26"/>
    <mergeCell ref="B27:N27"/>
    <mergeCell ref="B28:N28"/>
    <mergeCell ref="B29:N29"/>
    <mergeCell ref="B30:N30"/>
  </mergeCells>
  <pageMargins left="0.7" right="0.7" top="0.75" bottom="0.75" header="0.3" footer="0.3"/>
  <headerFooter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K35"/>
  <sheetViews>
    <sheetView workbookViewId="0">
      <selection activeCell="P30" sqref="P30"/>
    </sheetView>
  </sheetViews>
  <sheetFormatPr defaultColWidth="9" defaultRowHeight="14.25"/>
  <cols>
    <col min="1" max="1" width="20.875" customWidth="1"/>
    <col min="2" max="19" width="7.5" customWidth="1"/>
    <col min="20" max="27" width="6.58333333333333" customWidth="1"/>
    <col min="247" max="247" width="20.3333333333333" customWidth="1"/>
    <col min="248" max="248" width="6.5" customWidth="1"/>
    <col min="249" max="254" width="6.33333333333333" customWidth="1"/>
    <col min="255" max="255" width="6.5" customWidth="1"/>
    <col min="256" max="263" width="6.33333333333333" customWidth="1"/>
    <col min="503" max="503" width="20.3333333333333" customWidth="1"/>
    <col min="504" max="504" width="6.5" customWidth="1"/>
    <col min="505" max="510" width="6.33333333333333" customWidth="1"/>
    <col min="511" max="511" width="6.5" customWidth="1"/>
    <col min="512" max="519" width="6.33333333333333" customWidth="1"/>
    <col min="759" max="759" width="20.3333333333333" customWidth="1"/>
    <col min="760" max="760" width="6.5" customWidth="1"/>
    <col min="761" max="766" width="6.33333333333333" customWidth="1"/>
    <col min="767" max="767" width="6.5" customWidth="1"/>
    <col min="768" max="775" width="6.33333333333333" customWidth="1"/>
    <col min="1015" max="1015" width="20.3333333333333" customWidth="1"/>
    <col min="1016" max="1016" width="6.5" customWidth="1"/>
    <col min="1017" max="1022" width="6.33333333333333" customWidth="1"/>
    <col min="1023" max="1023" width="6.5" customWidth="1"/>
    <col min="1024" max="1031" width="6.33333333333333" customWidth="1"/>
    <col min="1271" max="1271" width="20.3333333333333" customWidth="1"/>
    <col min="1272" max="1272" width="6.5" customWidth="1"/>
    <col min="1273" max="1278" width="6.33333333333333" customWidth="1"/>
    <col min="1279" max="1279" width="6.5" customWidth="1"/>
    <col min="1280" max="1287" width="6.33333333333333" customWidth="1"/>
    <col min="1527" max="1527" width="20.3333333333333" customWidth="1"/>
    <col min="1528" max="1528" width="6.5" customWidth="1"/>
    <col min="1529" max="1534" width="6.33333333333333" customWidth="1"/>
    <col min="1535" max="1535" width="6.5" customWidth="1"/>
    <col min="1536" max="1543" width="6.33333333333333" customWidth="1"/>
    <col min="1783" max="1783" width="20.3333333333333" customWidth="1"/>
    <col min="1784" max="1784" width="6.5" customWidth="1"/>
    <col min="1785" max="1790" width="6.33333333333333" customWidth="1"/>
    <col min="1791" max="1791" width="6.5" customWidth="1"/>
    <col min="1792" max="1799" width="6.33333333333333" customWidth="1"/>
    <col min="2039" max="2039" width="20.3333333333333" customWidth="1"/>
    <col min="2040" max="2040" width="6.5" customWidth="1"/>
    <col min="2041" max="2046" width="6.33333333333333" customWidth="1"/>
    <col min="2047" max="2047" width="6.5" customWidth="1"/>
    <col min="2048" max="2055" width="6.33333333333333" customWidth="1"/>
    <col min="2295" max="2295" width="20.3333333333333" customWidth="1"/>
    <col min="2296" max="2296" width="6.5" customWidth="1"/>
    <col min="2297" max="2302" width="6.33333333333333" customWidth="1"/>
    <col min="2303" max="2303" width="6.5" customWidth="1"/>
    <col min="2304" max="2311" width="6.33333333333333" customWidth="1"/>
    <col min="2551" max="2551" width="20.3333333333333" customWidth="1"/>
    <col min="2552" max="2552" width="6.5" customWidth="1"/>
    <col min="2553" max="2558" width="6.33333333333333" customWidth="1"/>
    <col min="2559" max="2559" width="6.5" customWidth="1"/>
    <col min="2560" max="2567" width="6.33333333333333" customWidth="1"/>
    <col min="2807" max="2807" width="20.3333333333333" customWidth="1"/>
    <col min="2808" max="2808" width="6.5" customWidth="1"/>
    <col min="2809" max="2814" width="6.33333333333333" customWidth="1"/>
    <col min="2815" max="2815" width="6.5" customWidth="1"/>
    <col min="2816" max="2823" width="6.33333333333333" customWidth="1"/>
    <col min="3063" max="3063" width="20.3333333333333" customWidth="1"/>
    <col min="3064" max="3064" width="6.5" customWidth="1"/>
    <col min="3065" max="3070" width="6.33333333333333" customWidth="1"/>
    <col min="3071" max="3071" width="6.5" customWidth="1"/>
    <col min="3072" max="3079" width="6.33333333333333" customWidth="1"/>
    <col min="3319" max="3319" width="20.3333333333333" customWidth="1"/>
    <col min="3320" max="3320" width="6.5" customWidth="1"/>
    <col min="3321" max="3326" width="6.33333333333333" customWidth="1"/>
    <col min="3327" max="3327" width="6.5" customWidth="1"/>
    <col min="3328" max="3335" width="6.33333333333333" customWidth="1"/>
    <col min="3575" max="3575" width="20.3333333333333" customWidth="1"/>
    <col min="3576" max="3576" width="6.5" customWidth="1"/>
    <col min="3577" max="3582" width="6.33333333333333" customWidth="1"/>
    <col min="3583" max="3583" width="6.5" customWidth="1"/>
    <col min="3584" max="3591" width="6.33333333333333" customWidth="1"/>
    <col min="3831" max="3831" width="20.3333333333333" customWidth="1"/>
    <col min="3832" max="3832" width="6.5" customWidth="1"/>
    <col min="3833" max="3838" width="6.33333333333333" customWidth="1"/>
    <col min="3839" max="3839" width="6.5" customWidth="1"/>
    <col min="3840" max="3847" width="6.33333333333333" customWidth="1"/>
    <col min="4087" max="4087" width="20.3333333333333" customWidth="1"/>
    <col min="4088" max="4088" width="6.5" customWidth="1"/>
    <col min="4089" max="4094" width="6.33333333333333" customWidth="1"/>
    <col min="4095" max="4095" width="6.5" customWidth="1"/>
    <col min="4096" max="4103" width="6.33333333333333" customWidth="1"/>
    <col min="4343" max="4343" width="20.3333333333333" customWidth="1"/>
    <col min="4344" max="4344" width="6.5" customWidth="1"/>
    <col min="4345" max="4350" width="6.33333333333333" customWidth="1"/>
    <col min="4351" max="4351" width="6.5" customWidth="1"/>
    <col min="4352" max="4359" width="6.33333333333333" customWidth="1"/>
    <col min="4599" max="4599" width="20.3333333333333" customWidth="1"/>
    <col min="4600" max="4600" width="6.5" customWidth="1"/>
    <col min="4601" max="4606" width="6.33333333333333" customWidth="1"/>
    <col min="4607" max="4607" width="6.5" customWidth="1"/>
    <col min="4608" max="4615" width="6.33333333333333" customWidth="1"/>
    <col min="4855" max="4855" width="20.3333333333333" customWidth="1"/>
    <col min="4856" max="4856" width="6.5" customWidth="1"/>
    <col min="4857" max="4862" width="6.33333333333333" customWidth="1"/>
    <col min="4863" max="4863" width="6.5" customWidth="1"/>
    <col min="4864" max="4871" width="6.33333333333333" customWidth="1"/>
    <col min="5111" max="5111" width="20.3333333333333" customWidth="1"/>
    <col min="5112" max="5112" width="6.5" customWidth="1"/>
    <col min="5113" max="5118" width="6.33333333333333" customWidth="1"/>
    <col min="5119" max="5119" width="6.5" customWidth="1"/>
    <col min="5120" max="5127" width="6.33333333333333" customWidth="1"/>
    <col min="5367" max="5367" width="20.3333333333333" customWidth="1"/>
    <col min="5368" max="5368" width="6.5" customWidth="1"/>
    <col min="5369" max="5374" width="6.33333333333333" customWidth="1"/>
    <col min="5375" max="5375" width="6.5" customWidth="1"/>
    <col min="5376" max="5383" width="6.33333333333333" customWidth="1"/>
    <col min="5623" max="5623" width="20.3333333333333" customWidth="1"/>
    <col min="5624" max="5624" width="6.5" customWidth="1"/>
    <col min="5625" max="5630" width="6.33333333333333" customWidth="1"/>
    <col min="5631" max="5631" width="6.5" customWidth="1"/>
    <col min="5632" max="5639" width="6.33333333333333" customWidth="1"/>
    <col min="5879" max="5879" width="20.3333333333333" customWidth="1"/>
    <col min="5880" max="5880" width="6.5" customWidth="1"/>
    <col min="5881" max="5886" width="6.33333333333333" customWidth="1"/>
    <col min="5887" max="5887" width="6.5" customWidth="1"/>
    <col min="5888" max="5895" width="6.33333333333333" customWidth="1"/>
    <col min="6135" max="6135" width="20.3333333333333" customWidth="1"/>
    <col min="6136" max="6136" width="6.5" customWidth="1"/>
    <col min="6137" max="6142" width="6.33333333333333" customWidth="1"/>
    <col min="6143" max="6143" width="6.5" customWidth="1"/>
    <col min="6144" max="6151" width="6.33333333333333" customWidth="1"/>
    <col min="6391" max="6391" width="20.3333333333333" customWidth="1"/>
    <col min="6392" max="6392" width="6.5" customWidth="1"/>
    <col min="6393" max="6398" width="6.33333333333333" customWidth="1"/>
    <col min="6399" max="6399" width="6.5" customWidth="1"/>
    <col min="6400" max="6407" width="6.33333333333333" customWidth="1"/>
    <col min="6647" max="6647" width="20.3333333333333" customWidth="1"/>
    <col min="6648" max="6648" width="6.5" customWidth="1"/>
    <col min="6649" max="6654" width="6.33333333333333" customWidth="1"/>
    <col min="6655" max="6655" width="6.5" customWidth="1"/>
    <col min="6656" max="6663" width="6.33333333333333" customWidth="1"/>
    <col min="6903" max="6903" width="20.3333333333333" customWidth="1"/>
    <col min="6904" max="6904" width="6.5" customWidth="1"/>
    <col min="6905" max="6910" width="6.33333333333333" customWidth="1"/>
    <col min="6911" max="6911" width="6.5" customWidth="1"/>
    <col min="6912" max="6919" width="6.33333333333333" customWidth="1"/>
    <col min="7159" max="7159" width="20.3333333333333" customWidth="1"/>
    <col min="7160" max="7160" width="6.5" customWidth="1"/>
    <col min="7161" max="7166" width="6.33333333333333" customWidth="1"/>
    <col min="7167" max="7167" width="6.5" customWidth="1"/>
    <col min="7168" max="7175" width="6.33333333333333" customWidth="1"/>
    <col min="7415" max="7415" width="20.3333333333333" customWidth="1"/>
    <col min="7416" max="7416" width="6.5" customWidth="1"/>
    <col min="7417" max="7422" width="6.33333333333333" customWidth="1"/>
    <col min="7423" max="7423" width="6.5" customWidth="1"/>
    <col min="7424" max="7431" width="6.33333333333333" customWidth="1"/>
    <col min="7671" max="7671" width="20.3333333333333" customWidth="1"/>
    <col min="7672" max="7672" width="6.5" customWidth="1"/>
    <col min="7673" max="7678" width="6.33333333333333" customWidth="1"/>
    <col min="7679" max="7679" width="6.5" customWidth="1"/>
    <col min="7680" max="7687" width="6.33333333333333" customWidth="1"/>
    <col min="7927" max="7927" width="20.3333333333333" customWidth="1"/>
    <col min="7928" max="7928" width="6.5" customWidth="1"/>
    <col min="7929" max="7934" width="6.33333333333333" customWidth="1"/>
    <col min="7935" max="7935" width="6.5" customWidth="1"/>
    <col min="7936" max="7943" width="6.33333333333333" customWidth="1"/>
    <col min="8183" max="8183" width="20.3333333333333" customWidth="1"/>
    <col min="8184" max="8184" width="6.5" customWidth="1"/>
    <col min="8185" max="8190" width="6.33333333333333" customWidth="1"/>
    <col min="8191" max="8191" width="6.5" customWidth="1"/>
    <col min="8192" max="8199" width="6.33333333333333" customWidth="1"/>
    <col min="8439" max="8439" width="20.3333333333333" customWidth="1"/>
    <col min="8440" max="8440" width="6.5" customWidth="1"/>
    <col min="8441" max="8446" width="6.33333333333333" customWidth="1"/>
    <col min="8447" max="8447" width="6.5" customWidth="1"/>
    <col min="8448" max="8455" width="6.33333333333333" customWidth="1"/>
    <col min="8695" max="8695" width="20.3333333333333" customWidth="1"/>
    <col min="8696" max="8696" width="6.5" customWidth="1"/>
    <col min="8697" max="8702" width="6.33333333333333" customWidth="1"/>
    <col min="8703" max="8703" width="6.5" customWidth="1"/>
    <col min="8704" max="8711" width="6.33333333333333" customWidth="1"/>
    <col min="8951" max="8951" width="20.3333333333333" customWidth="1"/>
    <col min="8952" max="8952" width="6.5" customWidth="1"/>
    <col min="8953" max="8958" width="6.33333333333333" customWidth="1"/>
    <col min="8959" max="8959" width="6.5" customWidth="1"/>
    <col min="8960" max="8967" width="6.33333333333333" customWidth="1"/>
    <col min="9207" max="9207" width="20.3333333333333" customWidth="1"/>
    <col min="9208" max="9208" width="6.5" customWidth="1"/>
    <col min="9209" max="9214" width="6.33333333333333" customWidth="1"/>
    <col min="9215" max="9215" width="6.5" customWidth="1"/>
    <col min="9216" max="9223" width="6.33333333333333" customWidth="1"/>
    <col min="9463" max="9463" width="20.3333333333333" customWidth="1"/>
    <col min="9464" max="9464" width="6.5" customWidth="1"/>
    <col min="9465" max="9470" width="6.33333333333333" customWidth="1"/>
    <col min="9471" max="9471" width="6.5" customWidth="1"/>
    <col min="9472" max="9479" width="6.33333333333333" customWidth="1"/>
    <col min="9719" max="9719" width="20.3333333333333" customWidth="1"/>
    <col min="9720" max="9720" width="6.5" customWidth="1"/>
    <col min="9721" max="9726" width="6.33333333333333" customWidth="1"/>
    <col min="9727" max="9727" width="6.5" customWidth="1"/>
    <col min="9728" max="9735" width="6.33333333333333" customWidth="1"/>
    <col min="9975" max="9975" width="20.3333333333333" customWidth="1"/>
    <col min="9976" max="9976" width="6.5" customWidth="1"/>
    <col min="9977" max="9982" width="6.33333333333333" customWidth="1"/>
    <col min="9983" max="9983" width="6.5" customWidth="1"/>
    <col min="9984" max="9991" width="6.33333333333333" customWidth="1"/>
    <col min="10231" max="10231" width="20.3333333333333" customWidth="1"/>
    <col min="10232" max="10232" width="6.5" customWidth="1"/>
    <col min="10233" max="10238" width="6.33333333333333" customWidth="1"/>
    <col min="10239" max="10239" width="6.5" customWidth="1"/>
    <col min="10240" max="10247" width="6.33333333333333" customWidth="1"/>
    <col min="10487" max="10487" width="20.3333333333333" customWidth="1"/>
    <col min="10488" max="10488" width="6.5" customWidth="1"/>
    <col min="10489" max="10494" width="6.33333333333333" customWidth="1"/>
    <col min="10495" max="10495" width="6.5" customWidth="1"/>
    <col min="10496" max="10503" width="6.33333333333333" customWidth="1"/>
    <col min="10743" max="10743" width="20.3333333333333" customWidth="1"/>
    <col min="10744" max="10744" width="6.5" customWidth="1"/>
    <col min="10745" max="10750" width="6.33333333333333" customWidth="1"/>
    <col min="10751" max="10751" width="6.5" customWidth="1"/>
    <col min="10752" max="10759" width="6.33333333333333" customWidth="1"/>
    <col min="10999" max="10999" width="20.3333333333333" customWidth="1"/>
    <col min="11000" max="11000" width="6.5" customWidth="1"/>
    <col min="11001" max="11006" width="6.33333333333333" customWidth="1"/>
    <col min="11007" max="11007" width="6.5" customWidth="1"/>
    <col min="11008" max="11015" width="6.33333333333333" customWidth="1"/>
    <col min="11255" max="11255" width="20.3333333333333" customWidth="1"/>
    <col min="11256" max="11256" width="6.5" customWidth="1"/>
    <col min="11257" max="11262" width="6.33333333333333" customWidth="1"/>
    <col min="11263" max="11263" width="6.5" customWidth="1"/>
    <col min="11264" max="11271" width="6.33333333333333" customWidth="1"/>
    <col min="11511" max="11511" width="20.3333333333333" customWidth="1"/>
    <col min="11512" max="11512" width="6.5" customWidth="1"/>
    <col min="11513" max="11518" width="6.33333333333333" customWidth="1"/>
    <col min="11519" max="11519" width="6.5" customWidth="1"/>
    <col min="11520" max="11527" width="6.33333333333333" customWidth="1"/>
    <col min="11767" max="11767" width="20.3333333333333" customWidth="1"/>
    <col min="11768" max="11768" width="6.5" customWidth="1"/>
    <col min="11769" max="11774" width="6.33333333333333" customWidth="1"/>
    <col min="11775" max="11775" width="6.5" customWidth="1"/>
    <col min="11776" max="11783" width="6.33333333333333" customWidth="1"/>
    <col min="12023" max="12023" width="20.3333333333333" customWidth="1"/>
    <col min="12024" max="12024" width="6.5" customWidth="1"/>
    <col min="12025" max="12030" width="6.33333333333333" customWidth="1"/>
    <col min="12031" max="12031" width="6.5" customWidth="1"/>
    <col min="12032" max="12039" width="6.33333333333333" customWidth="1"/>
    <col min="12279" max="12279" width="20.3333333333333" customWidth="1"/>
    <col min="12280" max="12280" width="6.5" customWidth="1"/>
    <col min="12281" max="12286" width="6.33333333333333" customWidth="1"/>
    <col min="12287" max="12287" width="6.5" customWidth="1"/>
    <col min="12288" max="12295" width="6.33333333333333" customWidth="1"/>
    <col min="12535" max="12535" width="20.3333333333333" customWidth="1"/>
    <col min="12536" max="12536" width="6.5" customWidth="1"/>
    <col min="12537" max="12542" width="6.33333333333333" customWidth="1"/>
    <col min="12543" max="12543" width="6.5" customWidth="1"/>
    <col min="12544" max="12551" width="6.33333333333333" customWidth="1"/>
    <col min="12791" max="12791" width="20.3333333333333" customWidth="1"/>
    <col min="12792" max="12792" width="6.5" customWidth="1"/>
    <col min="12793" max="12798" width="6.33333333333333" customWidth="1"/>
    <col min="12799" max="12799" width="6.5" customWidth="1"/>
    <col min="12800" max="12807" width="6.33333333333333" customWidth="1"/>
    <col min="13047" max="13047" width="20.3333333333333" customWidth="1"/>
    <col min="13048" max="13048" width="6.5" customWidth="1"/>
    <col min="13049" max="13054" width="6.33333333333333" customWidth="1"/>
    <col min="13055" max="13055" width="6.5" customWidth="1"/>
    <col min="13056" max="13063" width="6.33333333333333" customWidth="1"/>
    <col min="13303" max="13303" width="20.3333333333333" customWidth="1"/>
    <col min="13304" max="13304" width="6.5" customWidth="1"/>
    <col min="13305" max="13310" width="6.33333333333333" customWidth="1"/>
    <col min="13311" max="13311" width="6.5" customWidth="1"/>
    <col min="13312" max="13319" width="6.33333333333333" customWidth="1"/>
    <col min="13559" max="13559" width="20.3333333333333" customWidth="1"/>
    <col min="13560" max="13560" width="6.5" customWidth="1"/>
    <col min="13561" max="13566" width="6.33333333333333" customWidth="1"/>
    <col min="13567" max="13567" width="6.5" customWidth="1"/>
    <col min="13568" max="13575" width="6.33333333333333" customWidth="1"/>
    <col min="13815" max="13815" width="20.3333333333333" customWidth="1"/>
    <col min="13816" max="13816" width="6.5" customWidth="1"/>
    <col min="13817" max="13822" width="6.33333333333333" customWidth="1"/>
    <col min="13823" max="13823" width="6.5" customWidth="1"/>
    <col min="13824" max="13831" width="6.33333333333333" customWidth="1"/>
    <col min="14071" max="14071" width="20.3333333333333" customWidth="1"/>
    <col min="14072" max="14072" width="6.5" customWidth="1"/>
    <col min="14073" max="14078" width="6.33333333333333" customWidth="1"/>
    <col min="14079" max="14079" width="6.5" customWidth="1"/>
    <col min="14080" max="14087" width="6.33333333333333" customWidth="1"/>
    <col min="14327" max="14327" width="20.3333333333333" customWidth="1"/>
    <col min="14328" max="14328" width="6.5" customWidth="1"/>
    <col min="14329" max="14334" width="6.33333333333333" customWidth="1"/>
    <col min="14335" max="14335" width="6.5" customWidth="1"/>
    <col min="14336" max="14343" width="6.33333333333333" customWidth="1"/>
    <col min="14583" max="14583" width="20.3333333333333" customWidth="1"/>
    <col min="14584" max="14584" width="6.5" customWidth="1"/>
    <col min="14585" max="14590" width="6.33333333333333" customWidth="1"/>
    <col min="14591" max="14591" width="6.5" customWidth="1"/>
    <col min="14592" max="14599" width="6.33333333333333" customWidth="1"/>
    <col min="14839" max="14839" width="20.3333333333333" customWidth="1"/>
    <col min="14840" max="14840" width="6.5" customWidth="1"/>
    <col min="14841" max="14846" width="6.33333333333333" customWidth="1"/>
    <col min="14847" max="14847" width="6.5" customWidth="1"/>
    <col min="14848" max="14855" width="6.33333333333333" customWidth="1"/>
    <col min="15095" max="15095" width="20.3333333333333" customWidth="1"/>
    <col min="15096" max="15096" width="6.5" customWidth="1"/>
    <col min="15097" max="15102" width="6.33333333333333" customWidth="1"/>
    <col min="15103" max="15103" width="6.5" customWidth="1"/>
    <col min="15104" max="15111" width="6.33333333333333" customWidth="1"/>
    <col min="15351" max="15351" width="20.3333333333333" customWidth="1"/>
    <col min="15352" max="15352" width="6.5" customWidth="1"/>
    <col min="15353" max="15358" width="6.33333333333333" customWidth="1"/>
    <col min="15359" max="15359" width="6.5" customWidth="1"/>
    <col min="15360" max="15367" width="6.33333333333333" customWidth="1"/>
    <col min="15607" max="15607" width="20.3333333333333" customWidth="1"/>
    <col min="15608" max="15608" width="6.5" customWidth="1"/>
    <col min="15609" max="15614" width="6.33333333333333" customWidth="1"/>
    <col min="15615" max="15615" width="6.5" customWidth="1"/>
    <col min="15616" max="15623" width="6.33333333333333" customWidth="1"/>
    <col min="15863" max="15863" width="20.3333333333333" customWidth="1"/>
    <col min="15864" max="15864" width="6.5" customWidth="1"/>
    <col min="15865" max="15870" width="6.33333333333333" customWidth="1"/>
    <col min="15871" max="15871" width="6.5" customWidth="1"/>
    <col min="15872" max="15879" width="6.33333333333333" customWidth="1"/>
    <col min="16119" max="16119" width="20.3333333333333" customWidth="1"/>
    <col min="16120" max="16120" width="6.5" customWidth="1"/>
    <col min="16121" max="16126" width="6.33333333333333" customWidth="1"/>
    <col min="16127" max="16127" width="6.5" customWidth="1"/>
    <col min="16128" max="16135" width="6.33333333333333" customWidth="1"/>
  </cols>
  <sheetData>
    <row r="1" ht="52.4" customHeight="1" spans="2:19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91"/>
      <c r="Q1" s="91"/>
      <c r="R1" s="91"/>
      <c r="S1" s="91"/>
    </row>
    <row r="2" ht="17.15" customHeight="1" spans="2:19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92"/>
      <c r="Q2" s="92"/>
      <c r="R2" s="92"/>
      <c r="S2" s="92"/>
    </row>
    <row r="3" ht="19.75" customHeight="1" spans="1:245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</row>
    <row r="4" spans="1:19">
      <c r="A4" s="38" t="s">
        <v>661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</row>
    <row r="5" spans="1:19">
      <c r="A5" s="39" t="s">
        <v>4</v>
      </c>
      <c r="B5" s="39" t="s">
        <v>5</v>
      </c>
      <c r="C5" s="8" t="s">
        <v>7</v>
      </c>
      <c r="D5" s="9"/>
      <c r="E5" s="40" t="s">
        <v>398</v>
      </c>
      <c r="F5" s="41"/>
      <c r="G5" s="8" t="s">
        <v>136</v>
      </c>
      <c r="H5" s="9"/>
      <c r="I5" s="8" t="s">
        <v>662</v>
      </c>
      <c r="J5" s="9"/>
      <c r="K5" s="8" t="s">
        <v>663</v>
      </c>
      <c r="L5" s="9"/>
      <c r="M5" s="32" t="s">
        <v>5</v>
      </c>
      <c r="N5" s="8" t="s">
        <v>7</v>
      </c>
      <c r="O5" s="9"/>
      <c r="P5" s="40" t="s">
        <v>398</v>
      </c>
      <c r="Q5" s="41"/>
      <c r="R5" s="8" t="s">
        <v>136</v>
      </c>
      <c r="S5" s="9"/>
    </row>
    <row r="6" spans="1:19">
      <c r="A6" s="10" t="s">
        <v>13</v>
      </c>
      <c r="B6" s="10" t="s">
        <v>14</v>
      </c>
      <c r="C6" s="11" t="s">
        <v>16</v>
      </c>
      <c r="D6" s="12"/>
      <c r="E6" s="42" t="s">
        <v>138</v>
      </c>
      <c r="F6" s="43"/>
      <c r="G6" s="11" t="s">
        <v>137</v>
      </c>
      <c r="H6" s="12"/>
      <c r="I6" s="11" t="s">
        <v>664</v>
      </c>
      <c r="J6" s="12"/>
      <c r="K6" s="11" t="s">
        <v>665</v>
      </c>
      <c r="L6" s="12"/>
      <c r="M6" s="10" t="s">
        <v>14</v>
      </c>
      <c r="N6" s="11" t="s">
        <v>16</v>
      </c>
      <c r="O6" s="12"/>
      <c r="P6" s="42" t="s">
        <v>138</v>
      </c>
      <c r="Q6" s="43"/>
      <c r="R6" s="11" t="s">
        <v>137</v>
      </c>
      <c r="S6" s="12"/>
    </row>
    <row r="7" spans="1:19">
      <c r="A7" s="44"/>
      <c r="B7" s="45"/>
      <c r="C7" s="42" t="s">
        <v>22</v>
      </c>
      <c r="D7" s="43"/>
      <c r="E7" s="42" t="s">
        <v>22</v>
      </c>
      <c r="F7" s="43"/>
      <c r="G7" s="42" t="s">
        <v>22</v>
      </c>
      <c r="H7" s="43"/>
      <c r="I7" s="42" t="s">
        <v>22</v>
      </c>
      <c r="J7" s="43"/>
      <c r="K7" s="42" t="s">
        <v>22</v>
      </c>
      <c r="L7" s="43"/>
      <c r="M7" s="10"/>
      <c r="N7" s="42" t="s">
        <v>22</v>
      </c>
      <c r="O7" s="43"/>
      <c r="P7" s="42" t="s">
        <v>22</v>
      </c>
      <c r="Q7" s="43"/>
      <c r="R7" s="42" t="s">
        <v>22</v>
      </c>
      <c r="S7" s="43"/>
    </row>
    <row r="8" ht="25.5" spans="1:19">
      <c r="A8" s="44"/>
      <c r="B8" s="46"/>
      <c r="C8" s="74" t="s">
        <v>666</v>
      </c>
      <c r="D8" s="74" t="s">
        <v>667</v>
      </c>
      <c r="E8" s="75" t="s">
        <v>668</v>
      </c>
      <c r="F8" s="75" t="s">
        <v>669</v>
      </c>
      <c r="G8" s="74" t="s">
        <v>670</v>
      </c>
      <c r="H8" s="74" t="s">
        <v>213</v>
      </c>
      <c r="I8" s="74" t="s">
        <v>671</v>
      </c>
      <c r="J8" s="74" t="s">
        <v>672</v>
      </c>
      <c r="K8" s="74" t="s">
        <v>673</v>
      </c>
      <c r="L8" s="74" t="s">
        <v>674</v>
      </c>
      <c r="M8" s="10"/>
      <c r="N8" s="74" t="s">
        <v>666</v>
      </c>
      <c r="O8" s="74" t="s">
        <v>667</v>
      </c>
      <c r="P8" s="75" t="s">
        <v>668</v>
      </c>
      <c r="Q8" s="75" t="s">
        <v>669</v>
      </c>
      <c r="R8" s="74" t="s">
        <v>670</v>
      </c>
      <c r="S8" s="74" t="s">
        <v>213</v>
      </c>
    </row>
    <row r="9" hidden="1" spans="1:19">
      <c r="A9" s="47" t="s">
        <v>675</v>
      </c>
      <c r="B9" s="47" t="s">
        <v>676</v>
      </c>
      <c r="C9" s="17">
        <v>45232</v>
      </c>
      <c r="D9" s="17">
        <f>C9+1</f>
        <v>45233</v>
      </c>
      <c r="E9" s="17">
        <f>D9+1</f>
        <v>45234</v>
      </c>
      <c r="F9" s="17">
        <f t="shared" ref="F9:F12" si="0">E9</f>
        <v>45234</v>
      </c>
      <c r="G9" s="76">
        <f t="shared" ref="G9:G12" si="1">F9+1</f>
        <v>45235</v>
      </c>
      <c r="H9" s="77">
        <f>G9</f>
        <v>45235</v>
      </c>
      <c r="I9" s="76">
        <f t="shared" ref="I9:I12" si="2">H9+5</f>
        <v>45240</v>
      </c>
      <c r="J9" s="77">
        <f>I9</f>
        <v>45240</v>
      </c>
      <c r="K9" s="76">
        <f>J9+1</f>
        <v>45241</v>
      </c>
      <c r="L9" s="77">
        <f>K9</f>
        <v>45241</v>
      </c>
      <c r="M9" s="93" t="s">
        <v>677</v>
      </c>
      <c r="N9" s="17">
        <v>45253</v>
      </c>
      <c r="O9" s="17">
        <f t="shared" ref="O9:R9" si="3">N9+1</f>
        <v>45254</v>
      </c>
      <c r="P9" s="17">
        <f t="shared" si="3"/>
        <v>45255</v>
      </c>
      <c r="Q9" s="17">
        <f>P9</f>
        <v>45255</v>
      </c>
      <c r="R9" s="76">
        <f t="shared" si="3"/>
        <v>45256</v>
      </c>
      <c r="S9" s="77">
        <f>R9</f>
        <v>45256</v>
      </c>
    </row>
    <row r="10" hidden="1" spans="1:19">
      <c r="A10" s="47" t="s">
        <v>193</v>
      </c>
      <c r="B10" s="78" t="s">
        <v>678</v>
      </c>
      <c r="C10" s="17">
        <v>45239</v>
      </c>
      <c r="D10" s="17">
        <f>C10+1</f>
        <v>45240</v>
      </c>
      <c r="E10" s="17">
        <f>D10+1</f>
        <v>45241</v>
      </c>
      <c r="F10" s="17">
        <f t="shared" si="0"/>
        <v>45241</v>
      </c>
      <c r="G10" s="76">
        <f t="shared" si="1"/>
        <v>45242</v>
      </c>
      <c r="H10" s="77">
        <f>G10</f>
        <v>45242</v>
      </c>
      <c r="I10" s="76">
        <f t="shared" si="2"/>
        <v>45247</v>
      </c>
      <c r="J10" s="77">
        <f>I10</f>
        <v>45247</v>
      </c>
      <c r="K10" s="76">
        <f>J10+1</f>
        <v>45248</v>
      </c>
      <c r="L10" s="77">
        <f>K10</f>
        <v>45248</v>
      </c>
      <c r="M10" s="93" t="s">
        <v>679</v>
      </c>
      <c r="N10" s="79" t="s">
        <v>680</v>
      </c>
      <c r="O10" s="80"/>
      <c r="P10" s="79" t="s">
        <v>681</v>
      </c>
      <c r="Q10" s="80"/>
      <c r="R10" s="76">
        <v>45264</v>
      </c>
      <c r="S10" s="77">
        <f>R10</f>
        <v>45264</v>
      </c>
    </row>
    <row r="11" hidden="1" spans="1:19">
      <c r="A11" s="50" t="s">
        <v>230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69"/>
    </row>
    <row r="12" hidden="1" spans="1:19">
      <c r="A12" s="47" t="s">
        <v>675</v>
      </c>
      <c r="B12" s="78" t="s">
        <v>682</v>
      </c>
      <c r="C12" s="17">
        <v>45253</v>
      </c>
      <c r="D12" s="17">
        <f>C12+1</f>
        <v>45254</v>
      </c>
      <c r="E12" s="17">
        <f>D12+1</f>
        <v>45255</v>
      </c>
      <c r="F12" s="17">
        <f t="shared" si="0"/>
        <v>45255</v>
      </c>
      <c r="G12" s="76">
        <f t="shared" si="1"/>
        <v>45256</v>
      </c>
      <c r="H12" s="77">
        <f t="shared" ref="H12:H26" si="4">G12</f>
        <v>45256</v>
      </c>
      <c r="I12" s="76">
        <f t="shared" si="2"/>
        <v>45261</v>
      </c>
      <c r="J12" s="77">
        <f t="shared" ref="J12:J26" si="5">I12</f>
        <v>45261</v>
      </c>
      <c r="K12" s="76">
        <f t="shared" ref="K12:K26" si="6">J12+1</f>
        <v>45262</v>
      </c>
      <c r="L12" s="77">
        <f t="shared" ref="L12:L26" si="7">K12</f>
        <v>45262</v>
      </c>
      <c r="M12" s="93" t="s">
        <v>683</v>
      </c>
      <c r="N12" s="17">
        <f>L12+5</f>
        <v>45267</v>
      </c>
      <c r="O12" s="17">
        <f t="shared" ref="O12:R12" si="8">N12+1</f>
        <v>45268</v>
      </c>
      <c r="P12" s="77">
        <f t="shared" si="8"/>
        <v>45269</v>
      </c>
      <c r="Q12" s="77">
        <f t="shared" ref="Q12:Q26" si="9">P12</f>
        <v>45269</v>
      </c>
      <c r="R12" s="76">
        <f t="shared" si="8"/>
        <v>45270</v>
      </c>
      <c r="S12" s="77">
        <f t="shared" ref="S12:S26" si="10">R12</f>
        <v>45270</v>
      </c>
    </row>
    <row r="13" hidden="1" spans="1:19">
      <c r="A13" s="47" t="s">
        <v>193</v>
      </c>
      <c r="B13" s="78" t="s">
        <v>684</v>
      </c>
      <c r="C13" s="79" t="s">
        <v>680</v>
      </c>
      <c r="D13" s="80"/>
      <c r="E13" s="79" t="s">
        <v>681</v>
      </c>
      <c r="F13" s="80"/>
      <c r="G13" s="76">
        <v>45264</v>
      </c>
      <c r="H13" s="77">
        <f t="shared" si="4"/>
        <v>45264</v>
      </c>
      <c r="I13" s="76">
        <v>45268</v>
      </c>
      <c r="J13" s="77">
        <f t="shared" si="5"/>
        <v>45268</v>
      </c>
      <c r="K13" s="76">
        <f t="shared" si="6"/>
        <v>45269</v>
      </c>
      <c r="L13" s="77">
        <f t="shared" si="7"/>
        <v>45269</v>
      </c>
      <c r="M13" s="93" t="s">
        <v>685</v>
      </c>
      <c r="N13" s="79" t="s">
        <v>686</v>
      </c>
      <c r="O13" s="80"/>
      <c r="P13" s="79" t="s">
        <v>687</v>
      </c>
      <c r="Q13" s="80"/>
      <c r="R13" s="76">
        <v>45285</v>
      </c>
      <c r="S13" s="81" t="s">
        <v>688</v>
      </c>
    </row>
    <row r="14" hidden="1" spans="1:19">
      <c r="A14" s="47" t="s">
        <v>675</v>
      </c>
      <c r="B14" s="78" t="s">
        <v>689</v>
      </c>
      <c r="C14" s="17">
        <v>45267</v>
      </c>
      <c r="D14" s="17">
        <f>C14+1</f>
        <v>45268</v>
      </c>
      <c r="E14" s="17">
        <f>D14+1</f>
        <v>45269</v>
      </c>
      <c r="F14" s="17">
        <f t="shared" ref="F14:F26" si="11">E14</f>
        <v>45269</v>
      </c>
      <c r="G14" s="76">
        <f>F14+1</f>
        <v>45270</v>
      </c>
      <c r="H14" s="77">
        <f t="shared" si="4"/>
        <v>45270</v>
      </c>
      <c r="I14" s="79" t="s">
        <v>690</v>
      </c>
      <c r="J14" s="80"/>
      <c r="K14" s="79" t="s">
        <v>691</v>
      </c>
      <c r="L14" s="80"/>
      <c r="M14" s="93" t="s">
        <v>692</v>
      </c>
      <c r="N14" s="17">
        <v>45288</v>
      </c>
      <c r="O14" s="17">
        <f>N14+1</f>
        <v>45289</v>
      </c>
      <c r="P14" s="77">
        <f>O14+1</f>
        <v>45290</v>
      </c>
      <c r="Q14" s="77">
        <f t="shared" si="9"/>
        <v>45290</v>
      </c>
      <c r="R14" s="76">
        <f>Q14+1</f>
        <v>45291</v>
      </c>
      <c r="S14" s="77">
        <f t="shared" si="10"/>
        <v>45291</v>
      </c>
    </row>
    <row r="15" hidden="1" spans="1:19">
      <c r="A15" s="50" t="s">
        <v>230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69"/>
    </row>
    <row r="16" hidden="1" spans="1:19">
      <c r="A16" s="47" t="s">
        <v>193</v>
      </c>
      <c r="B16" s="78" t="s">
        <v>693</v>
      </c>
      <c r="C16" s="79" t="s">
        <v>686</v>
      </c>
      <c r="D16" s="80"/>
      <c r="E16" s="79" t="s">
        <v>687</v>
      </c>
      <c r="F16" s="80"/>
      <c r="G16" s="76">
        <v>45285</v>
      </c>
      <c r="H16" s="81" t="s">
        <v>688</v>
      </c>
      <c r="I16" s="76">
        <v>45289</v>
      </c>
      <c r="J16" s="77">
        <f t="shared" si="5"/>
        <v>45289</v>
      </c>
      <c r="K16" s="76">
        <f t="shared" si="6"/>
        <v>45290</v>
      </c>
      <c r="L16" s="77">
        <f t="shared" si="7"/>
        <v>45290</v>
      </c>
      <c r="M16" s="93" t="s">
        <v>694</v>
      </c>
      <c r="N16" s="17">
        <v>45295</v>
      </c>
      <c r="O16" s="17">
        <f t="shared" ref="O16:R16" si="12">N16+1</f>
        <v>45296</v>
      </c>
      <c r="P16" s="77">
        <f t="shared" si="12"/>
        <v>45297</v>
      </c>
      <c r="Q16" s="77">
        <f t="shared" si="9"/>
        <v>45297</v>
      </c>
      <c r="R16" s="76">
        <f t="shared" si="12"/>
        <v>45298</v>
      </c>
      <c r="S16" s="77">
        <f t="shared" si="10"/>
        <v>45298</v>
      </c>
    </row>
    <row r="17" hidden="1" spans="1:19">
      <c r="A17" s="47" t="s">
        <v>675</v>
      </c>
      <c r="B17" s="78" t="s">
        <v>695</v>
      </c>
      <c r="C17" s="17">
        <v>45288</v>
      </c>
      <c r="D17" s="17">
        <f t="shared" ref="D17:G17" si="13">C17+1</f>
        <v>45289</v>
      </c>
      <c r="E17" s="17">
        <f t="shared" si="13"/>
        <v>45290</v>
      </c>
      <c r="F17" s="17">
        <f t="shared" si="11"/>
        <v>45290</v>
      </c>
      <c r="G17" s="76">
        <f t="shared" si="13"/>
        <v>45291</v>
      </c>
      <c r="H17" s="77">
        <f t="shared" si="4"/>
        <v>45291</v>
      </c>
      <c r="I17" s="76">
        <f>H17+5</f>
        <v>45296</v>
      </c>
      <c r="J17" s="77">
        <f t="shared" si="5"/>
        <v>45296</v>
      </c>
      <c r="K17" s="76">
        <f t="shared" si="6"/>
        <v>45297</v>
      </c>
      <c r="L17" s="77">
        <f t="shared" si="7"/>
        <v>45297</v>
      </c>
      <c r="M17" s="93" t="s">
        <v>696</v>
      </c>
      <c r="N17" s="17">
        <f>L17+5</f>
        <v>45302</v>
      </c>
      <c r="O17" s="17">
        <f t="shared" ref="O17:R17" si="14">N17+1</f>
        <v>45303</v>
      </c>
      <c r="P17" s="77">
        <f t="shared" si="14"/>
        <v>45304</v>
      </c>
      <c r="Q17" s="77">
        <f t="shared" si="9"/>
        <v>45304</v>
      </c>
      <c r="R17" s="76">
        <f t="shared" si="14"/>
        <v>45305</v>
      </c>
      <c r="S17" s="77">
        <f t="shared" si="10"/>
        <v>45305</v>
      </c>
    </row>
    <row r="18" spans="1:19">
      <c r="A18" s="47" t="s">
        <v>193</v>
      </c>
      <c r="B18" s="78" t="s">
        <v>641</v>
      </c>
      <c r="C18" s="17">
        <v>45295</v>
      </c>
      <c r="D18" s="17">
        <f t="shared" ref="D18:G18" si="15">C18+1</f>
        <v>45296</v>
      </c>
      <c r="E18" s="17">
        <f t="shared" si="15"/>
        <v>45297</v>
      </c>
      <c r="F18" s="17">
        <f t="shared" si="11"/>
        <v>45297</v>
      </c>
      <c r="G18" s="76">
        <f t="shared" si="15"/>
        <v>45298</v>
      </c>
      <c r="H18" s="77">
        <f t="shared" si="4"/>
        <v>45298</v>
      </c>
      <c r="I18" s="76">
        <f>H18+5</f>
        <v>45303</v>
      </c>
      <c r="J18" s="77">
        <f t="shared" si="5"/>
        <v>45303</v>
      </c>
      <c r="K18" s="76">
        <f t="shared" si="6"/>
        <v>45304</v>
      </c>
      <c r="L18" s="77">
        <f t="shared" si="7"/>
        <v>45304</v>
      </c>
      <c r="M18" s="94" t="s">
        <v>387</v>
      </c>
      <c r="N18" s="17">
        <v>45314</v>
      </c>
      <c r="O18" s="17">
        <f>N18</f>
        <v>45314</v>
      </c>
      <c r="P18" s="17">
        <f>O18+1</f>
        <v>45315</v>
      </c>
      <c r="Q18" s="17">
        <f t="shared" si="9"/>
        <v>45315</v>
      </c>
      <c r="R18" s="97" t="s">
        <v>39</v>
      </c>
      <c r="S18" s="97" t="s">
        <v>39</v>
      </c>
    </row>
    <row r="19" spans="1:19">
      <c r="A19" s="47" t="s">
        <v>675</v>
      </c>
      <c r="B19" s="78" t="s">
        <v>697</v>
      </c>
      <c r="C19" s="17">
        <v>45302</v>
      </c>
      <c r="D19" s="17">
        <f t="shared" ref="D19:G19" si="16">C19+1</f>
        <v>45303</v>
      </c>
      <c r="E19" s="17">
        <f t="shared" si="16"/>
        <v>45304</v>
      </c>
      <c r="F19" s="17">
        <f t="shared" si="11"/>
        <v>45304</v>
      </c>
      <c r="G19" s="76">
        <f t="shared" si="16"/>
        <v>45305</v>
      </c>
      <c r="H19" s="77">
        <f t="shared" si="4"/>
        <v>45305</v>
      </c>
      <c r="I19" s="76">
        <f>H19+5</f>
        <v>45310</v>
      </c>
      <c r="J19" s="77">
        <f t="shared" si="5"/>
        <v>45310</v>
      </c>
      <c r="K19" s="76">
        <f t="shared" si="6"/>
        <v>45311</v>
      </c>
      <c r="L19" s="77">
        <f t="shared" si="7"/>
        <v>45311</v>
      </c>
      <c r="M19" s="94" t="s">
        <v>698</v>
      </c>
      <c r="N19" s="17">
        <f>L19+5</f>
        <v>45316</v>
      </c>
      <c r="O19" s="17">
        <f t="shared" ref="O19:R19" si="17">N19+1</f>
        <v>45317</v>
      </c>
      <c r="P19" s="77">
        <f t="shared" si="17"/>
        <v>45318</v>
      </c>
      <c r="Q19" s="77">
        <f t="shared" si="9"/>
        <v>45318</v>
      </c>
      <c r="R19" s="76">
        <f t="shared" si="17"/>
        <v>45319</v>
      </c>
      <c r="S19" s="77">
        <f t="shared" si="10"/>
        <v>45319</v>
      </c>
    </row>
    <row r="20" spans="1:19">
      <c r="A20" s="53" t="s">
        <v>216</v>
      </c>
      <c r="B20" s="82" t="s">
        <v>641</v>
      </c>
      <c r="C20" s="17">
        <v>45309</v>
      </c>
      <c r="D20" s="17">
        <f t="shared" ref="D20:G20" si="18">C20+1</f>
        <v>45310</v>
      </c>
      <c r="E20" s="17">
        <f t="shared" si="18"/>
        <v>45311</v>
      </c>
      <c r="F20" s="17">
        <f t="shared" si="11"/>
        <v>45311</v>
      </c>
      <c r="G20" s="76">
        <f t="shared" si="18"/>
        <v>45312</v>
      </c>
      <c r="H20" s="77">
        <f t="shared" si="4"/>
        <v>45312</v>
      </c>
      <c r="I20" s="76">
        <f>H20+5</f>
        <v>45317</v>
      </c>
      <c r="J20" s="77">
        <f t="shared" si="5"/>
        <v>45317</v>
      </c>
      <c r="K20" s="76">
        <f t="shared" si="6"/>
        <v>45318</v>
      </c>
      <c r="L20" s="77">
        <f t="shared" si="7"/>
        <v>45318</v>
      </c>
      <c r="M20" s="95" t="s">
        <v>387</v>
      </c>
      <c r="N20" s="17">
        <f>L20+5</f>
        <v>45323</v>
      </c>
      <c r="O20" s="17">
        <f t="shared" ref="O20:R20" si="19">N20+1</f>
        <v>45324</v>
      </c>
      <c r="P20" s="77">
        <f t="shared" si="19"/>
        <v>45325</v>
      </c>
      <c r="Q20" s="77">
        <f t="shared" si="9"/>
        <v>45325</v>
      </c>
      <c r="R20" s="76">
        <f t="shared" si="19"/>
        <v>45326</v>
      </c>
      <c r="S20" s="77">
        <f t="shared" si="10"/>
        <v>45326</v>
      </c>
    </row>
    <row r="21" spans="1:19">
      <c r="A21" s="47" t="s">
        <v>675</v>
      </c>
      <c r="B21" s="78" t="s">
        <v>699</v>
      </c>
      <c r="C21" s="17">
        <v>45316</v>
      </c>
      <c r="D21" s="17">
        <f t="shared" ref="D21:G21" si="20">C21+1</f>
        <v>45317</v>
      </c>
      <c r="E21" s="17">
        <f t="shared" si="20"/>
        <v>45318</v>
      </c>
      <c r="F21" s="17">
        <f t="shared" si="11"/>
        <v>45318</v>
      </c>
      <c r="G21" s="76">
        <f t="shared" si="20"/>
        <v>45319</v>
      </c>
      <c r="H21" s="77">
        <f t="shared" si="4"/>
        <v>45319</v>
      </c>
      <c r="I21" s="76">
        <f>H21+5</f>
        <v>45324</v>
      </c>
      <c r="J21" s="77">
        <f t="shared" si="5"/>
        <v>45324</v>
      </c>
      <c r="K21" s="76">
        <f t="shared" si="6"/>
        <v>45325</v>
      </c>
      <c r="L21" s="77">
        <f t="shared" si="7"/>
        <v>45325</v>
      </c>
      <c r="M21" s="94" t="s">
        <v>700</v>
      </c>
      <c r="N21" s="86" t="s">
        <v>701</v>
      </c>
      <c r="O21" s="87"/>
      <c r="P21" s="86" t="s">
        <v>199</v>
      </c>
      <c r="Q21" s="87"/>
      <c r="R21" s="17">
        <v>45347</v>
      </c>
      <c r="S21" s="77">
        <f t="shared" si="10"/>
        <v>45347</v>
      </c>
    </row>
    <row r="22" spans="1:19">
      <c r="A22" s="47" t="s">
        <v>216</v>
      </c>
      <c r="B22" s="83" t="s">
        <v>642</v>
      </c>
      <c r="C22" s="17">
        <v>45323</v>
      </c>
      <c r="D22" s="17">
        <f>C22+1</f>
        <v>45324</v>
      </c>
      <c r="E22" s="17">
        <f>D22+1</f>
        <v>45325</v>
      </c>
      <c r="F22" s="17">
        <f t="shared" si="11"/>
        <v>45325</v>
      </c>
      <c r="G22" s="76">
        <f>F22+1</f>
        <v>45326</v>
      </c>
      <c r="H22" s="84" t="s">
        <v>702</v>
      </c>
      <c r="I22" s="76">
        <v>45331</v>
      </c>
      <c r="J22" s="77">
        <f t="shared" si="5"/>
        <v>45331</v>
      </c>
      <c r="K22" s="76">
        <f t="shared" si="6"/>
        <v>45332</v>
      </c>
      <c r="L22" s="77">
        <f t="shared" si="7"/>
        <v>45332</v>
      </c>
      <c r="M22" s="96" t="s">
        <v>388</v>
      </c>
      <c r="N22" s="17">
        <v>45351</v>
      </c>
      <c r="O22" s="17">
        <f t="shared" ref="O22:R22" si="21">N22+1</f>
        <v>45352</v>
      </c>
      <c r="P22" s="77">
        <f t="shared" si="21"/>
        <v>45353</v>
      </c>
      <c r="Q22" s="77">
        <f t="shared" si="9"/>
        <v>45353</v>
      </c>
      <c r="R22" s="76">
        <f t="shared" si="21"/>
        <v>45354</v>
      </c>
      <c r="S22" s="77">
        <f t="shared" si="10"/>
        <v>45354</v>
      </c>
    </row>
    <row r="23" customFormat="1" spans="1:19">
      <c r="A23" s="85" t="s">
        <v>703</v>
      </c>
      <c r="B23" s="83" t="s">
        <v>649</v>
      </c>
      <c r="C23" s="17">
        <v>45333</v>
      </c>
      <c r="D23" s="49">
        <f>C23</f>
        <v>45333</v>
      </c>
      <c r="E23" s="49">
        <f>D23+1</f>
        <v>45334</v>
      </c>
      <c r="F23" s="49">
        <f t="shared" si="11"/>
        <v>45334</v>
      </c>
      <c r="G23" s="49">
        <f>F23+1</f>
        <v>45335</v>
      </c>
      <c r="H23" s="49">
        <f>G23</f>
        <v>45335</v>
      </c>
      <c r="I23" s="17">
        <v>45339</v>
      </c>
      <c r="J23" s="49">
        <f t="shared" si="5"/>
        <v>45339</v>
      </c>
      <c r="K23" s="49">
        <f t="shared" si="6"/>
        <v>45340</v>
      </c>
      <c r="L23" s="49">
        <f t="shared" si="7"/>
        <v>45340</v>
      </c>
      <c r="M23" s="96" t="s">
        <v>650</v>
      </c>
      <c r="N23" s="86" t="s">
        <v>704</v>
      </c>
      <c r="O23" s="87"/>
      <c r="P23" s="86" t="s">
        <v>705</v>
      </c>
      <c r="Q23" s="87"/>
      <c r="R23" s="57" t="s">
        <v>706</v>
      </c>
      <c r="S23" s="58"/>
    </row>
    <row r="24" spans="1:19">
      <c r="A24" s="47" t="s">
        <v>675</v>
      </c>
      <c r="B24" s="78" t="s">
        <v>707</v>
      </c>
      <c r="C24" s="56" t="s">
        <v>69</v>
      </c>
      <c r="D24" s="57"/>
      <c r="E24" s="57"/>
      <c r="F24" s="57"/>
      <c r="G24" s="57"/>
      <c r="H24" s="57"/>
      <c r="I24" s="57"/>
      <c r="J24" s="57"/>
      <c r="K24" s="57"/>
      <c r="L24" s="58"/>
      <c r="M24" s="94" t="s">
        <v>708</v>
      </c>
      <c r="N24" s="56" t="s">
        <v>69</v>
      </c>
      <c r="O24" s="57"/>
      <c r="P24" s="57"/>
      <c r="Q24" s="57"/>
      <c r="R24" s="57"/>
      <c r="S24" s="58"/>
    </row>
    <row r="25" spans="1:19">
      <c r="A25" s="47" t="s">
        <v>216</v>
      </c>
      <c r="B25" s="83" t="s">
        <v>644</v>
      </c>
      <c r="C25" s="56" t="s">
        <v>69</v>
      </c>
      <c r="D25" s="57"/>
      <c r="E25" s="57"/>
      <c r="F25" s="57"/>
      <c r="G25" s="57"/>
      <c r="H25" s="57"/>
      <c r="I25" s="57"/>
      <c r="J25" s="57"/>
      <c r="K25" s="57"/>
      <c r="L25" s="58"/>
      <c r="M25" s="96" t="s">
        <v>389</v>
      </c>
      <c r="N25" s="56" t="s">
        <v>69</v>
      </c>
      <c r="O25" s="57"/>
      <c r="P25" s="57"/>
      <c r="Q25" s="57"/>
      <c r="R25" s="57"/>
      <c r="S25" s="58"/>
    </row>
    <row r="26" spans="1:19">
      <c r="A26" s="47" t="s">
        <v>675</v>
      </c>
      <c r="B26" s="78" t="s">
        <v>709</v>
      </c>
      <c r="C26" s="86" t="s">
        <v>701</v>
      </c>
      <c r="D26" s="87"/>
      <c r="E26" s="86" t="s">
        <v>199</v>
      </c>
      <c r="F26" s="87"/>
      <c r="G26" s="17">
        <v>45347</v>
      </c>
      <c r="H26" s="77">
        <f>G26</f>
        <v>45347</v>
      </c>
      <c r="I26" s="76">
        <f>H26+5</f>
        <v>45352</v>
      </c>
      <c r="J26" s="77">
        <f>I26</f>
        <v>45352</v>
      </c>
      <c r="K26" s="76">
        <f>J26+1</f>
        <v>45353</v>
      </c>
      <c r="L26" s="77">
        <f>K26</f>
        <v>45353</v>
      </c>
      <c r="M26" s="94" t="s">
        <v>710</v>
      </c>
      <c r="N26" s="17">
        <f>L26+5</f>
        <v>45358</v>
      </c>
      <c r="O26" s="17">
        <f>N26+1</f>
        <v>45359</v>
      </c>
      <c r="P26" s="77">
        <f>O26+1</f>
        <v>45360</v>
      </c>
      <c r="Q26" s="77">
        <f>P26</f>
        <v>45360</v>
      </c>
      <c r="R26" s="76">
        <f>Q26+1</f>
        <v>45361</v>
      </c>
      <c r="S26" s="77">
        <f>R26</f>
        <v>45361</v>
      </c>
    </row>
    <row r="27" spans="1:19">
      <c r="A27" s="47" t="s">
        <v>216</v>
      </c>
      <c r="B27" s="83" t="s">
        <v>645</v>
      </c>
      <c r="C27" s="17">
        <v>45351</v>
      </c>
      <c r="D27" s="17">
        <f>C27+1</f>
        <v>45352</v>
      </c>
      <c r="E27" s="17">
        <f>D27+1</f>
        <v>45353</v>
      </c>
      <c r="F27" s="17">
        <f>E27</f>
        <v>45353</v>
      </c>
      <c r="G27" s="76">
        <f>F27+1</f>
        <v>45354</v>
      </c>
      <c r="H27" s="77">
        <f>G27</f>
        <v>45354</v>
      </c>
      <c r="I27" s="76">
        <f>H27+5</f>
        <v>45359</v>
      </c>
      <c r="J27" s="77">
        <f>I27</f>
        <v>45359</v>
      </c>
      <c r="K27" s="76">
        <f>J27+1</f>
        <v>45360</v>
      </c>
      <c r="L27" s="77">
        <f>K27</f>
        <v>45360</v>
      </c>
      <c r="M27" s="96" t="s">
        <v>646</v>
      </c>
      <c r="N27" s="17">
        <f>L27+5</f>
        <v>45365</v>
      </c>
      <c r="O27" s="17">
        <f>N27+1</f>
        <v>45366</v>
      </c>
      <c r="P27" s="77">
        <f>O27+1</f>
        <v>45367</v>
      </c>
      <c r="Q27" s="77">
        <f>P27</f>
        <v>45367</v>
      </c>
      <c r="R27" s="76">
        <f>Q27+1</f>
        <v>45368</v>
      </c>
      <c r="S27" s="77">
        <f>R27</f>
        <v>45368</v>
      </c>
    </row>
    <row r="28" ht="15.75" spans="1:17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ht="16.5" spans="1:14">
      <c r="A29" s="59" t="s">
        <v>76</v>
      </c>
      <c r="B29" s="60" t="s">
        <v>711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72"/>
    </row>
    <row r="30" ht="16.5" spans="1:14">
      <c r="A30" s="64" t="s">
        <v>80</v>
      </c>
      <c r="B30" s="88" t="s">
        <v>125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</row>
    <row r="31" ht="16.5" customHeight="1" spans="1:17">
      <c r="A31" s="89" t="s">
        <v>245</v>
      </c>
      <c r="B31" s="29" t="s">
        <v>712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6"/>
      <c r="O31" s="5"/>
      <c r="P31" s="5"/>
      <c r="Q31" s="5"/>
    </row>
    <row r="32" ht="16.4" customHeight="1" spans="1:17">
      <c r="A32" s="62" t="s">
        <v>247</v>
      </c>
      <c r="B32" s="90" t="s">
        <v>713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5"/>
      <c r="P32" s="5"/>
      <c r="Q32" s="5"/>
    </row>
    <row r="33" ht="16.4" customHeight="1" spans="1:17">
      <c r="A33" s="62" t="s">
        <v>247</v>
      </c>
      <c r="B33" s="90" t="s">
        <v>714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5"/>
      <c r="P33" s="5"/>
      <c r="Q33" s="5"/>
    </row>
    <row r="34" ht="16.5" spans="1:14">
      <c r="A34" s="64" t="s">
        <v>433</v>
      </c>
      <c r="B34" s="88" t="s">
        <v>715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</row>
    <row r="35" ht="16.5" spans="1:14">
      <c r="A35" s="64" t="s">
        <v>716</v>
      </c>
      <c r="B35" s="88" t="s">
        <v>717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</row>
  </sheetData>
  <mergeCells count="57">
    <mergeCell ref="B1:O1"/>
    <mergeCell ref="B2:O2"/>
    <mergeCell ref="A4:S4"/>
    <mergeCell ref="C5:D5"/>
    <mergeCell ref="E5:F5"/>
    <mergeCell ref="G5:H5"/>
    <mergeCell ref="I5:J5"/>
    <mergeCell ref="K5:L5"/>
    <mergeCell ref="N5:O5"/>
    <mergeCell ref="P5:Q5"/>
    <mergeCell ref="R5:S5"/>
    <mergeCell ref="C6:D6"/>
    <mergeCell ref="E6:F6"/>
    <mergeCell ref="G6:H6"/>
    <mergeCell ref="I6:J6"/>
    <mergeCell ref="K6:L6"/>
    <mergeCell ref="N6:O6"/>
    <mergeCell ref="P6:Q6"/>
    <mergeCell ref="R6:S6"/>
    <mergeCell ref="C7:D7"/>
    <mergeCell ref="E7:F7"/>
    <mergeCell ref="G7:H7"/>
    <mergeCell ref="I7:J7"/>
    <mergeCell ref="K7:L7"/>
    <mergeCell ref="N7:O7"/>
    <mergeCell ref="P7:Q7"/>
    <mergeCell ref="R7:S7"/>
    <mergeCell ref="N10:O10"/>
    <mergeCell ref="P10:Q10"/>
    <mergeCell ref="A11:S11"/>
    <mergeCell ref="C13:D13"/>
    <mergeCell ref="E13:F13"/>
    <mergeCell ref="N13:O13"/>
    <mergeCell ref="P13:Q13"/>
    <mergeCell ref="I14:J14"/>
    <mergeCell ref="K14:L14"/>
    <mergeCell ref="A15:S15"/>
    <mergeCell ref="C16:D16"/>
    <mergeCell ref="E16:F16"/>
    <mergeCell ref="N21:O21"/>
    <mergeCell ref="P21:Q21"/>
    <mergeCell ref="N23:O23"/>
    <mergeCell ref="P23:Q23"/>
    <mergeCell ref="R23:S23"/>
    <mergeCell ref="C24:L24"/>
    <mergeCell ref="N24:S24"/>
    <mergeCell ref="C25:L25"/>
    <mergeCell ref="N25:S25"/>
    <mergeCell ref="C26:D26"/>
    <mergeCell ref="E26:F26"/>
    <mergeCell ref="B29:N29"/>
    <mergeCell ref="B30:N30"/>
    <mergeCell ref="B31:N31"/>
    <mergeCell ref="B32:N32"/>
    <mergeCell ref="B33:N33"/>
    <mergeCell ref="B34:N34"/>
    <mergeCell ref="B35:N35"/>
  </mergeCells>
  <pageMargins left="0.7" right="0.7" top="0.75" bottom="0.75" header="0.3" footer="0.3"/>
  <pageSetup paperSize="9" orientation="portrait" verticalDpi="1200"/>
  <headerFooter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I31"/>
  <sheetViews>
    <sheetView workbookViewId="0">
      <selection activeCell="Q18" sqref="Q18"/>
    </sheetView>
  </sheetViews>
  <sheetFormatPr defaultColWidth="8.58333333333333" defaultRowHeight="14.25"/>
  <cols>
    <col min="1" max="1" width="14.3333333333333" style="37" customWidth="1"/>
    <col min="2" max="13" width="8.58333333333333" style="37" customWidth="1"/>
    <col min="14" max="18" width="7.08333333333333" style="37" customWidth="1"/>
    <col min="19" max="19" width="7.75" style="37" customWidth="1"/>
    <col min="20" max="20" width="8" style="37" customWidth="1"/>
    <col min="21" max="21" width="7.58333333333333" style="37" customWidth="1"/>
    <col min="22" max="22" width="7.75" style="37" customWidth="1"/>
    <col min="23" max="23" width="11.5" style="37" customWidth="1"/>
    <col min="24" max="16384" width="8.58333333333333" style="37"/>
  </cols>
  <sheetData>
    <row r="1" customFormat="1" ht="44.5" customHeight="1" spans="2:19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customFormat="1" ht="18" spans="2:19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customFormat="1" ht="15.75" spans="1:243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</row>
    <row r="4" customFormat="1" spans="1:13">
      <c r="A4" s="38" t="s">
        <v>718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ht="15" customHeight="1" spans="1:13">
      <c r="A5" s="39" t="s">
        <v>4</v>
      </c>
      <c r="B5" s="39" t="s">
        <v>5</v>
      </c>
      <c r="C5" s="40" t="s">
        <v>265</v>
      </c>
      <c r="D5" s="41"/>
      <c r="E5" s="8" t="s">
        <v>133</v>
      </c>
      <c r="F5" s="9"/>
      <c r="G5" s="8" t="s">
        <v>662</v>
      </c>
      <c r="H5" s="9"/>
      <c r="I5" s="32" t="s">
        <v>5</v>
      </c>
      <c r="J5" s="40" t="s">
        <v>265</v>
      </c>
      <c r="K5" s="41"/>
      <c r="L5" s="8" t="s">
        <v>133</v>
      </c>
      <c r="M5" s="9"/>
    </row>
    <row r="6" ht="15" customHeight="1" spans="1:13">
      <c r="A6" s="10" t="s">
        <v>13</v>
      </c>
      <c r="B6" s="10" t="s">
        <v>14</v>
      </c>
      <c r="C6" s="42" t="s">
        <v>719</v>
      </c>
      <c r="D6" s="43"/>
      <c r="E6" s="11" t="s">
        <v>720</v>
      </c>
      <c r="F6" s="12"/>
      <c r="G6" s="11" t="s">
        <v>721</v>
      </c>
      <c r="H6" s="12"/>
      <c r="I6" s="10" t="s">
        <v>14</v>
      </c>
      <c r="J6" s="42" t="s">
        <v>719</v>
      </c>
      <c r="K6" s="43"/>
      <c r="L6" s="11" t="s">
        <v>720</v>
      </c>
      <c r="M6" s="12"/>
    </row>
    <row r="7" ht="15" customHeight="1" spans="1:13">
      <c r="A7" s="44"/>
      <c r="B7" s="45"/>
      <c r="C7" s="42" t="s">
        <v>22</v>
      </c>
      <c r="D7" s="43"/>
      <c r="E7" s="42" t="s">
        <v>22</v>
      </c>
      <c r="F7" s="43"/>
      <c r="G7" s="42" t="s">
        <v>22</v>
      </c>
      <c r="H7" s="43"/>
      <c r="I7" s="10"/>
      <c r="J7" s="42" t="s">
        <v>22</v>
      </c>
      <c r="K7" s="43"/>
      <c r="L7" s="42" t="s">
        <v>22</v>
      </c>
      <c r="M7" s="43"/>
    </row>
    <row r="8" ht="26.15" customHeight="1" spans="1:13">
      <c r="A8" s="44"/>
      <c r="B8" s="46"/>
      <c r="C8" s="13" t="s">
        <v>722</v>
      </c>
      <c r="D8" s="13" t="s">
        <v>723</v>
      </c>
      <c r="E8" s="13" t="s">
        <v>724</v>
      </c>
      <c r="F8" s="13" t="s">
        <v>725</v>
      </c>
      <c r="G8" s="13" t="s">
        <v>726</v>
      </c>
      <c r="H8" s="13" t="s">
        <v>727</v>
      </c>
      <c r="I8" s="44"/>
      <c r="J8" s="13" t="s">
        <v>722</v>
      </c>
      <c r="K8" s="13" t="s">
        <v>723</v>
      </c>
      <c r="L8" s="13" t="s">
        <v>724</v>
      </c>
      <c r="M8" s="13" t="s">
        <v>725</v>
      </c>
    </row>
    <row r="9" ht="15" hidden="1" customHeight="1" spans="1:13">
      <c r="A9" s="47" t="s">
        <v>163</v>
      </c>
      <c r="B9" s="48" t="s">
        <v>728</v>
      </c>
      <c r="C9" s="49">
        <v>45241</v>
      </c>
      <c r="D9" s="49">
        <f t="shared" ref="D9:H9" si="0">C9+1</f>
        <v>45242</v>
      </c>
      <c r="E9" s="49">
        <f t="shared" si="0"/>
        <v>45243</v>
      </c>
      <c r="F9" s="49">
        <f t="shared" ref="F9:F13" si="1">E9</f>
        <v>45243</v>
      </c>
      <c r="G9" s="49">
        <f t="shared" ref="G9:G16" si="2">F9+2</f>
        <v>45245</v>
      </c>
      <c r="H9" s="49">
        <f t="shared" si="0"/>
        <v>45246</v>
      </c>
      <c r="I9" s="48" t="s">
        <v>729</v>
      </c>
      <c r="J9" s="21" t="s">
        <v>730</v>
      </c>
      <c r="K9" s="49">
        <v>45263</v>
      </c>
      <c r="L9" s="49">
        <f>K9+1</f>
        <v>45264</v>
      </c>
      <c r="M9" s="49">
        <f t="shared" ref="M9:M16" si="3">L9</f>
        <v>45264</v>
      </c>
    </row>
    <row r="10" ht="15" hidden="1" customHeight="1" spans="1:13">
      <c r="A10" s="50" t="s">
        <v>731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69"/>
    </row>
    <row r="11" ht="15" hidden="1" customHeight="1" spans="1:13">
      <c r="A11" s="47" t="s">
        <v>163</v>
      </c>
      <c r="B11" s="52" t="s">
        <v>732</v>
      </c>
      <c r="C11" s="21" t="s">
        <v>733</v>
      </c>
      <c r="D11" s="49">
        <v>45269</v>
      </c>
      <c r="E11" s="49">
        <f t="shared" ref="E11:H11" si="4">D11+1</f>
        <v>45270</v>
      </c>
      <c r="F11" s="49">
        <f t="shared" si="1"/>
        <v>45270</v>
      </c>
      <c r="G11" s="49">
        <v>45273</v>
      </c>
      <c r="H11" s="49">
        <f t="shared" si="4"/>
        <v>45274</v>
      </c>
      <c r="I11" s="70" t="s">
        <v>734</v>
      </c>
      <c r="J11" s="21" t="s">
        <v>165</v>
      </c>
      <c r="K11" s="55" t="s">
        <v>166</v>
      </c>
      <c r="L11" s="49">
        <v>45284</v>
      </c>
      <c r="M11" s="49">
        <f t="shared" si="3"/>
        <v>45284</v>
      </c>
    </row>
    <row r="12" ht="15" hidden="1" customHeight="1" spans="1:13">
      <c r="A12" s="50" t="s">
        <v>731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69"/>
    </row>
    <row r="13" ht="15" customHeight="1" spans="1:13">
      <c r="A13" s="53" t="s">
        <v>193</v>
      </c>
      <c r="B13" s="53" t="s">
        <v>693</v>
      </c>
      <c r="C13" s="54" t="s">
        <v>39</v>
      </c>
      <c r="D13" s="54" t="s">
        <v>39</v>
      </c>
      <c r="E13" s="49">
        <v>45285</v>
      </c>
      <c r="F13" s="49">
        <f t="shared" si="1"/>
        <v>45285</v>
      </c>
      <c r="G13" s="49">
        <f t="shared" si="2"/>
        <v>45287</v>
      </c>
      <c r="H13" s="55" t="s">
        <v>735</v>
      </c>
      <c r="I13" s="71" t="s">
        <v>121</v>
      </c>
      <c r="J13" s="49"/>
      <c r="K13" s="49"/>
      <c r="L13" s="49"/>
      <c r="M13" s="49"/>
    </row>
    <row r="14" ht="15" customHeight="1" spans="1:13">
      <c r="A14" s="47" t="s">
        <v>163</v>
      </c>
      <c r="B14" s="52" t="s">
        <v>641</v>
      </c>
      <c r="C14" s="49">
        <v>45301</v>
      </c>
      <c r="D14" s="49">
        <v>45301</v>
      </c>
      <c r="E14" s="49">
        <v>45303</v>
      </c>
      <c r="F14" s="49">
        <v>45304</v>
      </c>
      <c r="G14" s="49">
        <f t="shared" si="2"/>
        <v>45306</v>
      </c>
      <c r="H14" s="49">
        <v>45308</v>
      </c>
      <c r="I14" s="70" t="s">
        <v>387</v>
      </c>
      <c r="J14" s="49">
        <v>45311</v>
      </c>
      <c r="K14" s="49">
        <f t="shared" ref="K14:K16" si="5">J14+1</f>
        <v>45312</v>
      </c>
      <c r="L14" s="49">
        <f t="shared" ref="L14:L16" si="6">K14+1</f>
        <v>45313</v>
      </c>
      <c r="M14" s="49">
        <f t="shared" si="3"/>
        <v>45313</v>
      </c>
    </row>
    <row r="15" ht="15" customHeight="1" spans="1:13">
      <c r="A15" s="47" t="s">
        <v>163</v>
      </c>
      <c r="B15" s="52" t="s">
        <v>642</v>
      </c>
      <c r="C15" s="49">
        <v>45311</v>
      </c>
      <c r="D15" s="49">
        <f>C15+1</f>
        <v>45312</v>
      </c>
      <c r="E15" s="49">
        <f>D15+1</f>
        <v>45313</v>
      </c>
      <c r="F15" s="49">
        <f t="shared" ref="F15:F23" si="7">E15</f>
        <v>45313</v>
      </c>
      <c r="G15" s="49">
        <f t="shared" si="2"/>
        <v>45315</v>
      </c>
      <c r="H15" s="49">
        <f>G15+2</f>
        <v>45317</v>
      </c>
      <c r="I15" s="70" t="s">
        <v>388</v>
      </c>
      <c r="J15" s="49">
        <v>45320</v>
      </c>
      <c r="K15" s="49">
        <f t="shared" si="5"/>
        <v>45321</v>
      </c>
      <c r="L15" s="49">
        <f t="shared" si="6"/>
        <v>45322</v>
      </c>
      <c r="M15" s="49">
        <f t="shared" si="3"/>
        <v>45322</v>
      </c>
    </row>
    <row r="16" ht="15" customHeight="1" spans="1:13">
      <c r="A16" s="47" t="s">
        <v>163</v>
      </c>
      <c r="B16" s="52" t="s">
        <v>644</v>
      </c>
      <c r="C16" s="49">
        <v>45320</v>
      </c>
      <c r="D16" s="49">
        <f t="shared" ref="D16:H16" si="8">C16+1</f>
        <v>45321</v>
      </c>
      <c r="E16" s="49">
        <f t="shared" si="8"/>
        <v>45322</v>
      </c>
      <c r="F16" s="49">
        <f t="shared" si="7"/>
        <v>45322</v>
      </c>
      <c r="G16" s="49">
        <f t="shared" si="2"/>
        <v>45324</v>
      </c>
      <c r="H16" s="49">
        <f t="shared" si="8"/>
        <v>45325</v>
      </c>
      <c r="I16" s="70" t="s">
        <v>389</v>
      </c>
      <c r="J16" s="49">
        <f t="shared" ref="J16:J23" si="9">H16+2</f>
        <v>45327</v>
      </c>
      <c r="K16" s="49">
        <f t="shared" si="5"/>
        <v>45328</v>
      </c>
      <c r="L16" s="49">
        <f t="shared" si="6"/>
        <v>45329</v>
      </c>
      <c r="M16" s="49">
        <f t="shared" si="3"/>
        <v>45329</v>
      </c>
    </row>
    <row r="17" ht="15" customHeight="1" spans="1:13">
      <c r="A17" s="47" t="s">
        <v>163</v>
      </c>
      <c r="B17" s="52" t="s">
        <v>645</v>
      </c>
      <c r="C17" s="56" t="s">
        <v>69</v>
      </c>
      <c r="D17" s="57"/>
      <c r="E17" s="57"/>
      <c r="F17" s="57"/>
      <c r="G17" s="57"/>
      <c r="H17" s="58"/>
      <c r="I17" s="70" t="s">
        <v>646</v>
      </c>
      <c r="J17" s="56" t="s">
        <v>69</v>
      </c>
      <c r="K17" s="57"/>
      <c r="L17" s="57"/>
      <c r="M17" s="58"/>
    </row>
    <row r="18" ht="15" customHeight="1" spans="1:13">
      <c r="A18" s="47" t="s">
        <v>163</v>
      </c>
      <c r="B18" s="52" t="s">
        <v>647</v>
      </c>
      <c r="C18" s="56" t="s">
        <v>69</v>
      </c>
      <c r="D18" s="57"/>
      <c r="E18" s="57"/>
      <c r="F18" s="57"/>
      <c r="G18" s="57"/>
      <c r="H18" s="58"/>
      <c r="I18" s="70" t="s">
        <v>455</v>
      </c>
      <c r="J18" s="56" t="s">
        <v>69</v>
      </c>
      <c r="K18" s="57"/>
      <c r="L18" s="57"/>
      <c r="M18" s="58"/>
    </row>
    <row r="19" ht="15" customHeight="1" spans="1:13">
      <c r="A19" s="47" t="s">
        <v>163</v>
      </c>
      <c r="B19" s="52" t="s">
        <v>649</v>
      </c>
      <c r="C19" s="56" t="s">
        <v>69</v>
      </c>
      <c r="D19" s="57"/>
      <c r="E19" s="57"/>
      <c r="F19" s="57"/>
      <c r="G19" s="57"/>
      <c r="H19" s="58"/>
      <c r="I19" s="70" t="s">
        <v>650</v>
      </c>
      <c r="J19" s="56" t="s">
        <v>69</v>
      </c>
      <c r="K19" s="57"/>
      <c r="L19" s="57"/>
      <c r="M19" s="58"/>
    </row>
    <row r="20" ht="15" customHeight="1" spans="1:13">
      <c r="A20" s="47" t="s">
        <v>163</v>
      </c>
      <c r="B20" s="52" t="s">
        <v>651</v>
      </c>
      <c r="C20" s="49">
        <v>45346</v>
      </c>
      <c r="D20" s="49">
        <f t="shared" ref="D20:H20" si="10">C20+1</f>
        <v>45347</v>
      </c>
      <c r="E20" s="49">
        <f t="shared" si="10"/>
        <v>45348</v>
      </c>
      <c r="F20" s="49">
        <f t="shared" si="7"/>
        <v>45348</v>
      </c>
      <c r="G20" s="49">
        <f t="shared" ref="G20:G23" si="11">F20+2</f>
        <v>45350</v>
      </c>
      <c r="H20" s="49">
        <f t="shared" si="10"/>
        <v>45351</v>
      </c>
      <c r="I20" s="70" t="s">
        <v>652</v>
      </c>
      <c r="J20" s="49">
        <f t="shared" si="9"/>
        <v>45353</v>
      </c>
      <c r="K20" s="49">
        <f t="shared" ref="K20:K23" si="12">J20+1</f>
        <v>45354</v>
      </c>
      <c r="L20" s="49">
        <f t="shared" ref="L20:L23" si="13">K20+1</f>
        <v>45355</v>
      </c>
      <c r="M20" s="49">
        <f t="shared" ref="M20:M23" si="14">L20</f>
        <v>45355</v>
      </c>
    </row>
    <row r="21" ht="15" customHeight="1" spans="1:13">
      <c r="A21" s="47" t="s">
        <v>163</v>
      </c>
      <c r="B21" s="52" t="s">
        <v>653</v>
      </c>
      <c r="C21" s="49">
        <v>45353</v>
      </c>
      <c r="D21" s="49">
        <f t="shared" ref="D21:H21" si="15">C21+1</f>
        <v>45354</v>
      </c>
      <c r="E21" s="49">
        <f t="shared" si="15"/>
        <v>45355</v>
      </c>
      <c r="F21" s="49">
        <f t="shared" si="7"/>
        <v>45355</v>
      </c>
      <c r="G21" s="49">
        <f t="shared" si="11"/>
        <v>45357</v>
      </c>
      <c r="H21" s="49">
        <f t="shared" si="15"/>
        <v>45358</v>
      </c>
      <c r="I21" s="70" t="s">
        <v>458</v>
      </c>
      <c r="J21" s="49">
        <f t="shared" si="9"/>
        <v>45360</v>
      </c>
      <c r="K21" s="49">
        <f t="shared" si="12"/>
        <v>45361</v>
      </c>
      <c r="L21" s="49">
        <f t="shared" si="13"/>
        <v>45362</v>
      </c>
      <c r="M21" s="49">
        <f t="shared" si="14"/>
        <v>45362</v>
      </c>
    </row>
    <row r="22" ht="15" customHeight="1" spans="1:13">
      <c r="A22" s="47" t="s">
        <v>163</v>
      </c>
      <c r="B22" s="52" t="s">
        <v>654</v>
      </c>
      <c r="C22" s="49">
        <v>45360</v>
      </c>
      <c r="D22" s="49">
        <f t="shared" ref="D22:H22" si="16">C22+1</f>
        <v>45361</v>
      </c>
      <c r="E22" s="49">
        <f t="shared" si="16"/>
        <v>45362</v>
      </c>
      <c r="F22" s="49">
        <f t="shared" si="7"/>
        <v>45362</v>
      </c>
      <c r="G22" s="49">
        <f t="shared" si="11"/>
        <v>45364</v>
      </c>
      <c r="H22" s="49">
        <f t="shared" si="16"/>
        <v>45365</v>
      </c>
      <c r="I22" s="70" t="s">
        <v>655</v>
      </c>
      <c r="J22" s="49">
        <f t="shared" si="9"/>
        <v>45367</v>
      </c>
      <c r="K22" s="49">
        <f t="shared" si="12"/>
        <v>45368</v>
      </c>
      <c r="L22" s="49">
        <f t="shared" si="13"/>
        <v>45369</v>
      </c>
      <c r="M22" s="49">
        <f t="shared" si="14"/>
        <v>45369</v>
      </c>
    </row>
    <row r="23" ht="15" customHeight="1" spans="1:13">
      <c r="A23" s="47" t="s">
        <v>163</v>
      </c>
      <c r="B23" s="52" t="s">
        <v>656</v>
      </c>
      <c r="C23" s="49">
        <v>45367</v>
      </c>
      <c r="D23" s="49">
        <f t="shared" ref="D23:H23" si="17">C23+1</f>
        <v>45368</v>
      </c>
      <c r="E23" s="49">
        <f t="shared" si="17"/>
        <v>45369</v>
      </c>
      <c r="F23" s="49">
        <f t="shared" si="7"/>
        <v>45369</v>
      </c>
      <c r="G23" s="49">
        <f t="shared" si="11"/>
        <v>45371</v>
      </c>
      <c r="H23" s="49">
        <f t="shared" si="17"/>
        <v>45372</v>
      </c>
      <c r="I23" s="70" t="s">
        <v>657</v>
      </c>
      <c r="J23" s="49">
        <f t="shared" si="9"/>
        <v>45374</v>
      </c>
      <c r="K23" s="49">
        <f t="shared" si="12"/>
        <v>45375</v>
      </c>
      <c r="L23" s="49">
        <f t="shared" si="13"/>
        <v>45376</v>
      </c>
      <c r="M23" s="49">
        <f t="shared" si="14"/>
        <v>45376</v>
      </c>
    </row>
    <row r="25" customFormat="1" ht="16.5" spans="1:14">
      <c r="A25" s="59" t="s">
        <v>76</v>
      </c>
      <c r="B25" s="60" t="s">
        <v>736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72"/>
    </row>
    <row r="26" customFormat="1" ht="16" customHeight="1" spans="1:17">
      <c r="A26" s="62" t="s">
        <v>297</v>
      </c>
      <c r="B26" s="29" t="s">
        <v>737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6"/>
      <c r="O26" s="5"/>
      <c r="P26" s="5"/>
      <c r="Q26" s="5"/>
    </row>
    <row r="27" customFormat="1" ht="16.5" customHeight="1" spans="1:17">
      <c r="A27" s="63" t="s">
        <v>299</v>
      </c>
      <c r="B27" s="29" t="s">
        <v>738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6"/>
      <c r="O27" s="5"/>
      <c r="P27" s="5"/>
      <c r="Q27" s="5"/>
    </row>
    <row r="28" customFormat="1" ht="16.5" spans="1:14">
      <c r="A28" s="64" t="s">
        <v>251</v>
      </c>
      <c r="B28" s="65" t="s">
        <v>739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73"/>
    </row>
    <row r="29" customFormat="1" ht="16.5" spans="1:14">
      <c r="A29" s="67" t="s">
        <v>433</v>
      </c>
      <c r="B29" s="65" t="s">
        <v>715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73"/>
    </row>
    <row r="30" customFormat="1" ht="16.5" spans="1:16">
      <c r="A30" s="64" t="s">
        <v>740</v>
      </c>
      <c r="B30" s="65" t="s">
        <v>741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73"/>
      <c r="O30" s="4"/>
      <c r="P30" s="4"/>
    </row>
    <row r="31" customFormat="1" ht="16.5" spans="1:23">
      <c r="A31" s="68" t="s">
        <v>374</v>
      </c>
      <c r="B31" s="29" t="s">
        <v>393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6"/>
      <c r="O31" s="5"/>
      <c r="P31" s="5"/>
      <c r="Q31" s="5"/>
      <c r="R31" s="5"/>
      <c r="S31" s="5"/>
      <c r="T31" s="5"/>
      <c r="U31" s="5"/>
      <c r="V31" s="5"/>
      <c r="W31" s="5"/>
    </row>
  </sheetData>
  <mergeCells count="33">
    <mergeCell ref="B1:S1"/>
    <mergeCell ref="B2:S2"/>
    <mergeCell ref="A4:M4"/>
    <mergeCell ref="C5:D5"/>
    <mergeCell ref="E5:F5"/>
    <mergeCell ref="G5:H5"/>
    <mergeCell ref="J5:K5"/>
    <mergeCell ref="L5:M5"/>
    <mergeCell ref="C6:D6"/>
    <mergeCell ref="E6:F6"/>
    <mergeCell ref="G6:H6"/>
    <mergeCell ref="J6:K6"/>
    <mergeCell ref="L6:M6"/>
    <mergeCell ref="C7:D7"/>
    <mergeCell ref="E7:F7"/>
    <mergeCell ref="G7:H7"/>
    <mergeCell ref="J7:K7"/>
    <mergeCell ref="L7:M7"/>
    <mergeCell ref="A10:M10"/>
    <mergeCell ref="A12:M12"/>
    <mergeCell ref="C17:H17"/>
    <mergeCell ref="J17:M17"/>
    <mergeCell ref="C18:H18"/>
    <mergeCell ref="J18:M18"/>
    <mergeCell ref="C19:H19"/>
    <mergeCell ref="J19:M19"/>
    <mergeCell ref="B25:N25"/>
    <mergeCell ref="B26:N26"/>
    <mergeCell ref="B27:N27"/>
    <mergeCell ref="B28:N28"/>
    <mergeCell ref="B29:N29"/>
    <mergeCell ref="B30:N30"/>
    <mergeCell ref="B31:N31"/>
  </mergeCells>
  <pageMargins left="0.7" right="0.7" top="0.75" bottom="0.75" header="0.3" footer="0.3"/>
  <headerFooter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F25"/>
  <sheetViews>
    <sheetView workbookViewId="0">
      <selection activeCell="O22" sqref="O22"/>
    </sheetView>
  </sheetViews>
  <sheetFormatPr defaultColWidth="9" defaultRowHeight="14.25"/>
  <cols>
    <col min="1" max="1" width="19" customWidth="1"/>
    <col min="12" max="12" width="8.375" customWidth="1"/>
  </cols>
  <sheetData>
    <row r="1" ht="45" customHeight="1" spans="2:17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17.15" customHeight="1" spans="2:17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18" customHeight="1" spans="1:240">
      <c r="A3" s="3" t="s">
        <v>2</v>
      </c>
      <c r="B3" s="4"/>
      <c r="C3" s="4"/>
      <c r="D3" s="4"/>
      <c r="E3" s="4"/>
      <c r="F3" s="4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</row>
    <row r="4" spans="1:17">
      <c r="A4" s="6" t="s">
        <v>742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>
      <c r="A5" s="7" t="s">
        <v>368</v>
      </c>
      <c r="B5" s="7" t="s">
        <v>369</v>
      </c>
      <c r="C5" s="8" t="s">
        <v>743</v>
      </c>
      <c r="D5" s="9"/>
      <c r="E5" s="8" t="s">
        <v>7</v>
      </c>
      <c r="F5" s="9"/>
      <c r="G5" s="8" t="s">
        <v>744</v>
      </c>
      <c r="H5" s="9"/>
      <c r="I5" s="8" t="s">
        <v>371</v>
      </c>
      <c r="J5" s="9"/>
      <c r="K5" s="8" t="s">
        <v>745</v>
      </c>
      <c r="L5" s="9"/>
      <c r="M5" s="7" t="s">
        <v>369</v>
      </c>
      <c r="N5" s="32" t="s">
        <v>592</v>
      </c>
      <c r="O5" s="7"/>
      <c r="P5" s="8" t="s">
        <v>743</v>
      </c>
      <c r="Q5" s="9"/>
    </row>
    <row r="6" spans="1:17">
      <c r="A6" s="10" t="s">
        <v>13</v>
      </c>
      <c r="B6" s="10" t="s">
        <v>14</v>
      </c>
      <c r="C6" s="11" t="s">
        <v>746</v>
      </c>
      <c r="D6" s="12"/>
      <c r="E6" s="11" t="s">
        <v>16</v>
      </c>
      <c r="F6" s="12"/>
      <c r="G6" s="11" t="s">
        <v>138</v>
      </c>
      <c r="H6" s="12"/>
      <c r="I6" s="11" t="s">
        <v>374</v>
      </c>
      <c r="J6" s="12"/>
      <c r="K6" s="10" t="s">
        <v>314</v>
      </c>
      <c r="L6" s="10"/>
      <c r="M6" s="10" t="s">
        <v>14</v>
      </c>
      <c r="N6" s="11" t="s">
        <v>271</v>
      </c>
      <c r="O6" s="12"/>
      <c r="P6" s="11" t="s">
        <v>746</v>
      </c>
      <c r="Q6" s="12"/>
    </row>
    <row r="7" spans="1:17">
      <c r="A7" s="10"/>
      <c r="B7" s="10"/>
      <c r="C7" s="11" t="s">
        <v>440</v>
      </c>
      <c r="D7" s="12"/>
      <c r="E7" s="11" t="s">
        <v>404</v>
      </c>
      <c r="F7" s="12"/>
      <c r="G7" s="11" t="s">
        <v>747</v>
      </c>
      <c r="H7" s="12"/>
      <c r="I7" s="11" t="s">
        <v>594</v>
      </c>
      <c r="J7" s="12"/>
      <c r="K7" s="11" t="s">
        <v>376</v>
      </c>
      <c r="L7" s="12"/>
      <c r="M7" s="10"/>
      <c r="N7" s="11" t="s">
        <v>594</v>
      </c>
      <c r="O7" s="12"/>
      <c r="P7" s="11" t="s">
        <v>440</v>
      </c>
      <c r="Q7" s="12"/>
    </row>
    <row r="8" ht="26" customHeight="1" spans="1:17">
      <c r="A8" s="10"/>
      <c r="B8" s="10"/>
      <c r="C8" s="13" t="s">
        <v>748</v>
      </c>
      <c r="D8" s="13" t="s">
        <v>749</v>
      </c>
      <c r="E8" s="13" t="s">
        <v>750</v>
      </c>
      <c r="F8" s="13" t="s">
        <v>751</v>
      </c>
      <c r="G8" s="13" t="s">
        <v>752</v>
      </c>
      <c r="H8" s="13" t="s">
        <v>753</v>
      </c>
      <c r="I8" s="13" t="s">
        <v>754</v>
      </c>
      <c r="J8" s="13" t="s">
        <v>755</v>
      </c>
      <c r="K8" s="13" t="s">
        <v>756</v>
      </c>
      <c r="L8" s="13" t="s">
        <v>757</v>
      </c>
      <c r="M8" s="10"/>
      <c r="N8" s="13" t="s">
        <v>758</v>
      </c>
      <c r="O8" s="13" t="s">
        <v>759</v>
      </c>
      <c r="P8" s="13" t="s">
        <v>748</v>
      </c>
      <c r="Q8" s="13" t="s">
        <v>749</v>
      </c>
    </row>
    <row r="9" spans="1:17">
      <c r="A9" s="14" t="s">
        <v>760</v>
      </c>
      <c r="B9" s="15">
        <v>2401</v>
      </c>
      <c r="C9" s="16">
        <v>45297</v>
      </c>
      <c r="D9" s="17">
        <f t="shared" ref="D9:D17" si="0">C9+1</f>
        <v>45298</v>
      </c>
      <c r="E9" s="17">
        <f t="shared" ref="E9:E17" si="1">D9+1</f>
        <v>45299</v>
      </c>
      <c r="F9" s="17">
        <f t="shared" ref="F9:J9" si="2">E9</f>
        <v>45299</v>
      </c>
      <c r="G9" s="16">
        <f t="shared" ref="G9:G17" si="3">F9+2</f>
        <v>45301</v>
      </c>
      <c r="H9" s="16">
        <f t="shared" si="2"/>
        <v>45301</v>
      </c>
      <c r="I9" s="16">
        <f t="shared" ref="I9:I17" si="4">H9+6</f>
        <v>45307</v>
      </c>
      <c r="J9" s="16">
        <f t="shared" si="2"/>
        <v>45307</v>
      </c>
      <c r="K9" s="16">
        <f t="shared" ref="K9:K17" si="5">J9+2</f>
        <v>45309</v>
      </c>
      <c r="L9" s="16">
        <f t="shared" ref="L9:L17" si="6">K9+1</f>
        <v>45310</v>
      </c>
      <c r="M9" s="15" t="s">
        <v>387</v>
      </c>
      <c r="N9" s="16">
        <f t="shared" ref="N9:N17" si="7">L9+4</f>
        <v>45314</v>
      </c>
      <c r="O9" s="16">
        <f t="shared" ref="O9:O17" si="8">N9</f>
        <v>45314</v>
      </c>
      <c r="P9" s="16">
        <f t="shared" ref="P9:P17" si="9">O9+4</f>
        <v>45318</v>
      </c>
      <c r="Q9" s="16">
        <f t="shared" ref="Q9:Q17" si="10">P9+1</f>
        <v>45319</v>
      </c>
    </row>
    <row r="10" spans="1:17">
      <c r="A10" s="18" t="s">
        <v>761</v>
      </c>
      <c r="B10" s="15">
        <v>1037</v>
      </c>
      <c r="C10" s="16">
        <v>45304</v>
      </c>
      <c r="D10" s="17">
        <f t="shared" si="0"/>
        <v>45305</v>
      </c>
      <c r="E10" s="17">
        <f t="shared" si="1"/>
        <v>45306</v>
      </c>
      <c r="F10" s="17">
        <f t="shared" ref="F10:J10" si="11">E10</f>
        <v>45306</v>
      </c>
      <c r="G10" s="16">
        <f t="shared" si="3"/>
        <v>45308</v>
      </c>
      <c r="H10" s="16">
        <f t="shared" si="11"/>
        <v>45308</v>
      </c>
      <c r="I10" s="16">
        <f t="shared" si="4"/>
        <v>45314</v>
      </c>
      <c r="J10" s="16">
        <f t="shared" si="11"/>
        <v>45314</v>
      </c>
      <c r="K10" s="16">
        <f t="shared" si="5"/>
        <v>45316</v>
      </c>
      <c r="L10" s="16">
        <f t="shared" si="6"/>
        <v>45317</v>
      </c>
      <c r="M10" s="15" t="s">
        <v>762</v>
      </c>
      <c r="N10" s="33" t="s">
        <v>39</v>
      </c>
      <c r="O10" s="33" t="str">
        <f t="shared" si="8"/>
        <v>OMIT</v>
      </c>
      <c r="P10" s="16">
        <v>45325</v>
      </c>
      <c r="Q10" s="16">
        <f t="shared" si="10"/>
        <v>45326</v>
      </c>
    </row>
    <row r="11" spans="1:17">
      <c r="A11" s="19" t="s">
        <v>156</v>
      </c>
      <c r="B11" s="15" t="s">
        <v>641</v>
      </c>
      <c r="C11" s="20" t="s">
        <v>39</v>
      </c>
      <c r="D11" s="21" t="s">
        <v>39</v>
      </c>
      <c r="E11" s="17">
        <v>45313</v>
      </c>
      <c r="F11" s="17">
        <f t="shared" ref="F11:J11" si="12">E11</f>
        <v>45313</v>
      </c>
      <c r="G11" s="16">
        <f t="shared" si="3"/>
        <v>45315</v>
      </c>
      <c r="H11" s="16">
        <f t="shared" si="12"/>
        <v>45315</v>
      </c>
      <c r="I11" s="16">
        <f t="shared" si="4"/>
        <v>45321</v>
      </c>
      <c r="J11" s="16">
        <f t="shared" si="12"/>
        <v>45321</v>
      </c>
      <c r="K11" s="16">
        <f t="shared" si="5"/>
        <v>45323</v>
      </c>
      <c r="L11" s="16">
        <f t="shared" si="6"/>
        <v>45324</v>
      </c>
      <c r="M11" s="15" t="s">
        <v>387</v>
      </c>
      <c r="N11" s="16">
        <f t="shared" si="7"/>
        <v>45328</v>
      </c>
      <c r="O11" s="16">
        <f t="shared" si="8"/>
        <v>45328</v>
      </c>
      <c r="P11" s="16">
        <f t="shared" si="9"/>
        <v>45332</v>
      </c>
      <c r="Q11" s="16">
        <f t="shared" si="10"/>
        <v>45333</v>
      </c>
    </row>
    <row r="12" spans="1:17">
      <c r="A12" s="14" t="s">
        <v>760</v>
      </c>
      <c r="B12" s="15" t="s">
        <v>642</v>
      </c>
      <c r="C12" s="16">
        <v>45318</v>
      </c>
      <c r="D12" s="17">
        <f t="shared" si="0"/>
        <v>45319</v>
      </c>
      <c r="E12" s="17">
        <f t="shared" si="1"/>
        <v>45320</v>
      </c>
      <c r="F12" s="17">
        <f t="shared" ref="F12:J12" si="13">E12</f>
        <v>45320</v>
      </c>
      <c r="G12" s="16">
        <f t="shared" si="3"/>
        <v>45322</v>
      </c>
      <c r="H12" s="16">
        <f t="shared" si="13"/>
        <v>45322</v>
      </c>
      <c r="I12" s="16">
        <f t="shared" si="4"/>
        <v>45328</v>
      </c>
      <c r="J12" s="16">
        <f t="shared" si="13"/>
        <v>45328</v>
      </c>
      <c r="K12" s="16">
        <f t="shared" si="5"/>
        <v>45330</v>
      </c>
      <c r="L12" s="16">
        <f t="shared" si="6"/>
        <v>45331</v>
      </c>
      <c r="M12" s="15" t="s">
        <v>388</v>
      </c>
      <c r="N12" s="16">
        <f t="shared" si="7"/>
        <v>45335</v>
      </c>
      <c r="O12" s="16">
        <f t="shared" si="8"/>
        <v>45335</v>
      </c>
      <c r="P12" s="16">
        <f t="shared" si="9"/>
        <v>45339</v>
      </c>
      <c r="Q12" s="16">
        <f t="shared" si="10"/>
        <v>45340</v>
      </c>
    </row>
    <row r="13" spans="1:17">
      <c r="A13" s="18" t="s">
        <v>761</v>
      </c>
      <c r="B13" s="15" t="s">
        <v>763</v>
      </c>
      <c r="C13" s="16">
        <v>45325</v>
      </c>
      <c r="D13" s="17">
        <f t="shared" si="0"/>
        <v>45326</v>
      </c>
      <c r="E13" s="17">
        <f t="shared" si="1"/>
        <v>45327</v>
      </c>
      <c r="F13" s="17">
        <f t="shared" ref="F13:J13" si="14">E13</f>
        <v>45327</v>
      </c>
      <c r="G13" s="16">
        <f t="shared" si="3"/>
        <v>45329</v>
      </c>
      <c r="H13" s="16">
        <f t="shared" si="14"/>
        <v>45329</v>
      </c>
      <c r="I13" s="16">
        <f t="shared" si="4"/>
        <v>45335</v>
      </c>
      <c r="J13" s="16">
        <f t="shared" si="14"/>
        <v>45335</v>
      </c>
      <c r="K13" s="16">
        <f t="shared" si="5"/>
        <v>45337</v>
      </c>
      <c r="L13" s="16">
        <f t="shared" si="6"/>
        <v>45338</v>
      </c>
      <c r="M13" s="15" t="s">
        <v>764</v>
      </c>
      <c r="N13" s="16">
        <f t="shared" si="7"/>
        <v>45342</v>
      </c>
      <c r="O13" s="16">
        <f t="shared" si="8"/>
        <v>45342</v>
      </c>
      <c r="P13" s="16">
        <f t="shared" si="9"/>
        <v>45346</v>
      </c>
      <c r="Q13" s="16">
        <f t="shared" si="10"/>
        <v>45347</v>
      </c>
    </row>
    <row r="14" spans="1:17">
      <c r="A14" s="22" t="s">
        <v>156</v>
      </c>
      <c r="B14" s="15" t="s">
        <v>642</v>
      </c>
      <c r="C14" s="16">
        <v>45332</v>
      </c>
      <c r="D14" s="17">
        <f t="shared" si="0"/>
        <v>45333</v>
      </c>
      <c r="E14" s="17">
        <f t="shared" si="1"/>
        <v>45334</v>
      </c>
      <c r="F14" s="17">
        <f t="shared" ref="F14:J14" si="15">E14</f>
        <v>45334</v>
      </c>
      <c r="G14" s="16">
        <f t="shared" si="3"/>
        <v>45336</v>
      </c>
      <c r="H14" s="16">
        <f t="shared" si="15"/>
        <v>45336</v>
      </c>
      <c r="I14" s="16">
        <f t="shared" si="4"/>
        <v>45342</v>
      </c>
      <c r="J14" s="16">
        <f t="shared" si="15"/>
        <v>45342</v>
      </c>
      <c r="K14" s="16">
        <f t="shared" si="5"/>
        <v>45344</v>
      </c>
      <c r="L14" s="16">
        <f t="shared" si="6"/>
        <v>45345</v>
      </c>
      <c r="M14" s="15" t="s">
        <v>388</v>
      </c>
      <c r="N14" s="16">
        <f t="shared" si="7"/>
        <v>45349</v>
      </c>
      <c r="O14" s="16">
        <f t="shared" si="8"/>
        <v>45349</v>
      </c>
      <c r="P14" s="16">
        <f t="shared" si="9"/>
        <v>45353</v>
      </c>
      <c r="Q14" s="16">
        <f t="shared" si="10"/>
        <v>45354</v>
      </c>
    </row>
    <row r="15" spans="1:17">
      <c r="A15" s="22" t="s">
        <v>760</v>
      </c>
      <c r="B15" s="15" t="s">
        <v>644</v>
      </c>
      <c r="C15" s="16">
        <v>45339</v>
      </c>
      <c r="D15" s="17">
        <f t="shared" si="0"/>
        <v>45340</v>
      </c>
      <c r="E15" s="17">
        <f t="shared" si="1"/>
        <v>45341</v>
      </c>
      <c r="F15" s="17">
        <f t="shared" ref="F15:J15" si="16">E15</f>
        <v>45341</v>
      </c>
      <c r="G15" s="16">
        <f t="shared" si="3"/>
        <v>45343</v>
      </c>
      <c r="H15" s="16">
        <f t="shared" si="16"/>
        <v>45343</v>
      </c>
      <c r="I15" s="16">
        <f t="shared" si="4"/>
        <v>45349</v>
      </c>
      <c r="J15" s="16">
        <f t="shared" si="16"/>
        <v>45349</v>
      </c>
      <c r="K15" s="16">
        <f t="shared" si="5"/>
        <v>45351</v>
      </c>
      <c r="L15" s="16">
        <f t="shared" si="6"/>
        <v>45352</v>
      </c>
      <c r="M15" s="15" t="s">
        <v>389</v>
      </c>
      <c r="N15" s="16">
        <f t="shared" si="7"/>
        <v>45356</v>
      </c>
      <c r="O15" s="16">
        <f t="shared" si="8"/>
        <v>45356</v>
      </c>
      <c r="P15" s="16">
        <f t="shared" si="9"/>
        <v>45360</v>
      </c>
      <c r="Q15" s="16">
        <f t="shared" si="10"/>
        <v>45361</v>
      </c>
    </row>
    <row r="16" spans="1:17">
      <c r="A16" s="22" t="s">
        <v>761</v>
      </c>
      <c r="B16" s="15" t="s">
        <v>765</v>
      </c>
      <c r="C16" s="16">
        <v>45346</v>
      </c>
      <c r="D16" s="17">
        <f t="shared" si="0"/>
        <v>45347</v>
      </c>
      <c r="E16" s="17">
        <f t="shared" si="1"/>
        <v>45348</v>
      </c>
      <c r="F16" s="17">
        <f t="shared" ref="F16:J16" si="17">E16</f>
        <v>45348</v>
      </c>
      <c r="G16" s="16">
        <f t="shared" si="3"/>
        <v>45350</v>
      </c>
      <c r="H16" s="16">
        <f t="shared" si="17"/>
        <v>45350</v>
      </c>
      <c r="I16" s="16">
        <f t="shared" si="4"/>
        <v>45356</v>
      </c>
      <c r="J16" s="16">
        <f t="shared" si="17"/>
        <v>45356</v>
      </c>
      <c r="K16" s="16">
        <f t="shared" si="5"/>
        <v>45358</v>
      </c>
      <c r="L16" s="16">
        <f t="shared" si="6"/>
        <v>45359</v>
      </c>
      <c r="M16" s="15" t="s">
        <v>766</v>
      </c>
      <c r="N16" s="16">
        <f t="shared" si="7"/>
        <v>45363</v>
      </c>
      <c r="O16" s="16">
        <f t="shared" si="8"/>
        <v>45363</v>
      </c>
      <c r="P16" s="16">
        <f t="shared" si="9"/>
        <v>45367</v>
      </c>
      <c r="Q16" s="16">
        <f t="shared" si="10"/>
        <v>45368</v>
      </c>
    </row>
    <row r="17" spans="1:17">
      <c r="A17" s="22" t="s">
        <v>156</v>
      </c>
      <c r="B17" s="15" t="s">
        <v>644</v>
      </c>
      <c r="C17" s="16">
        <v>45353</v>
      </c>
      <c r="D17" s="17">
        <f t="shared" si="0"/>
        <v>45354</v>
      </c>
      <c r="E17" s="17">
        <f t="shared" si="1"/>
        <v>45355</v>
      </c>
      <c r="F17" s="17">
        <f t="shared" ref="F17:J17" si="18">E17</f>
        <v>45355</v>
      </c>
      <c r="G17" s="16">
        <f t="shared" si="3"/>
        <v>45357</v>
      </c>
      <c r="H17" s="16">
        <f t="shared" si="18"/>
        <v>45357</v>
      </c>
      <c r="I17" s="16">
        <f t="shared" si="4"/>
        <v>45363</v>
      </c>
      <c r="J17" s="16">
        <f t="shared" si="18"/>
        <v>45363</v>
      </c>
      <c r="K17" s="16">
        <f t="shared" si="5"/>
        <v>45365</v>
      </c>
      <c r="L17" s="16">
        <f t="shared" si="6"/>
        <v>45366</v>
      </c>
      <c r="M17" s="15" t="s">
        <v>389</v>
      </c>
      <c r="N17" s="16">
        <f t="shared" si="7"/>
        <v>45370</v>
      </c>
      <c r="O17" s="16">
        <f t="shared" si="8"/>
        <v>45370</v>
      </c>
      <c r="P17" s="16">
        <f t="shared" si="9"/>
        <v>45374</v>
      </c>
      <c r="Q17" s="16">
        <f t="shared" si="10"/>
        <v>45375</v>
      </c>
    </row>
    <row r="18" ht="15.75" spans="1:6">
      <c r="A18" s="5"/>
      <c r="B18" s="5"/>
      <c r="C18" s="5"/>
      <c r="D18" s="5"/>
      <c r="E18" s="5"/>
      <c r="F18" s="5"/>
    </row>
    <row r="19" ht="16.4" customHeight="1" spans="1:21">
      <c r="A19" s="23" t="s">
        <v>76</v>
      </c>
      <c r="B19" s="24" t="s">
        <v>390</v>
      </c>
      <c r="C19" s="25"/>
      <c r="D19" s="25"/>
      <c r="E19" s="25"/>
      <c r="F19" s="25"/>
      <c r="G19" s="25"/>
      <c r="H19" s="25"/>
      <c r="I19" s="25"/>
      <c r="J19" s="25"/>
      <c r="K19" s="25"/>
      <c r="L19" s="34"/>
      <c r="M19" s="5"/>
      <c r="N19" s="5"/>
      <c r="O19" s="5"/>
      <c r="P19" s="5"/>
      <c r="Q19" s="5"/>
      <c r="R19" s="5"/>
      <c r="S19" s="5"/>
      <c r="T19" s="5"/>
      <c r="U19" s="5"/>
    </row>
    <row r="20" ht="16" customHeight="1" spans="1:21">
      <c r="A20" s="26" t="s">
        <v>746</v>
      </c>
      <c r="B20" s="27" t="s">
        <v>767</v>
      </c>
      <c r="C20" s="28"/>
      <c r="D20" s="28"/>
      <c r="E20" s="28"/>
      <c r="F20" s="28"/>
      <c r="G20" s="28"/>
      <c r="H20" s="28"/>
      <c r="I20" s="28"/>
      <c r="J20" s="28"/>
      <c r="K20" s="28"/>
      <c r="L20" s="35"/>
      <c r="M20" s="5"/>
      <c r="N20" s="5"/>
      <c r="O20" s="5"/>
      <c r="P20" s="5"/>
      <c r="Q20" s="5"/>
      <c r="R20" s="5"/>
      <c r="S20" s="5"/>
      <c r="T20" s="5"/>
      <c r="U20" s="5"/>
    </row>
    <row r="21" ht="16" customHeight="1" spans="1:21">
      <c r="A21" s="26" t="s">
        <v>16</v>
      </c>
      <c r="B21" s="29" t="s">
        <v>768</v>
      </c>
      <c r="C21" s="30"/>
      <c r="D21" s="30"/>
      <c r="E21" s="30"/>
      <c r="F21" s="30"/>
      <c r="G21" s="30"/>
      <c r="H21" s="30"/>
      <c r="I21" s="30"/>
      <c r="J21" s="30"/>
      <c r="K21" s="30"/>
      <c r="L21" s="36"/>
      <c r="M21" s="5"/>
      <c r="N21" s="5"/>
      <c r="O21" s="5" t="s">
        <v>129</v>
      </c>
      <c r="P21" s="5"/>
      <c r="Q21" s="5"/>
      <c r="R21" s="5"/>
      <c r="S21" s="5"/>
      <c r="T21" s="5"/>
      <c r="U21" s="5"/>
    </row>
    <row r="22" ht="16" customHeight="1" spans="1:21">
      <c r="A22" s="26" t="s">
        <v>138</v>
      </c>
      <c r="B22" s="27" t="s">
        <v>769</v>
      </c>
      <c r="C22" s="28"/>
      <c r="D22" s="28"/>
      <c r="E22" s="28"/>
      <c r="F22" s="28"/>
      <c r="G22" s="28"/>
      <c r="H22" s="28"/>
      <c r="I22" s="28"/>
      <c r="J22" s="28"/>
      <c r="K22" s="28"/>
      <c r="L22" s="35"/>
      <c r="M22" s="5"/>
      <c r="N22" s="5"/>
      <c r="O22" s="5"/>
      <c r="P22" s="5"/>
      <c r="Q22" s="5"/>
      <c r="R22" s="5"/>
      <c r="S22" s="5"/>
      <c r="T22" s="5"/>
      <c r="U22" s="5"/>
    </row>
    <row r="23" ht="16.5" spans="1:21">
      <c r="A23" s="31" t="s">
        <v>374</v>
      </c>
      <c r="B23" s="29" t="s">
        <v>770</v>
      </c>
      <c r="C23" s="30"/>
      <c r="D23" s="30"/>
      <c r="E23" s="30"/>
      <c r="F23" s="30"/>
      <c r="G23" s="30"/>
      <c r="H23" s="30"/>
      <c r="I23" s="30"/>
      <c r="J23" s="30"/>
      <c r="K23" s="30"/>
      <c r="L23" s="36"/>
      <c r="M23" s="5"/>
      <c r="N23" s="5"/>
      <c r="O23" s="5"/>
      <c r="P23" s="5"/>
      <c r="Q23" s="5"/>
      <c r="R23" s="5"/>
      <c r="S23" s="5"/>
      <c r="T23" s="5"/>
      <c r="U23" s="5"/>
    </row>
    <row r="24" ht="16.5" spans="1:21">
      <c r="A24" s="31" t="s">
        <v>314</v>
      </c>
      <c r="B24" s="27" t="s">
        <v>771</v>
      </c>
      <c r="C24" s="28"/>
      <c r="D24" s="28"/>
      <c r="E24" s="28"/>
      <c r="F24" s="28"/>
      <c r="G24" s="28"/>
      <c r="H24" s="28"/>
      <c r="I24" s="28"/>
      <c r="J24" s="28"/>
      <c r="K24" s="28"/>
      <c r="L24" s="35"/>
      <c r="M24" s="5"/>
      <c r="N24" s="5"/>
      <c r="O24" s="5"/>
      <c r="P24" s="5"/>
      <c r="Q24" s="5"/>
      <c r="R24" s="5"/>
      <c r="S24" s="5"/>
      <c r="T24" s="5"/>
      <c r="U24" s="5"/>
    </row>
    <row r="25" ht="16" customHeight="1" spans="1:21">
      <c r="A25" s="26" t="s">
        <v>271</v>
      </c>
      <c r="B25" s="27" t="s">
        <v>772</v>
      </c>
      <c r="C25" s="28"/>
      <c r="D25" s="28"/>
      <c r="E25" s="28"/>
      <c r="F25" s="28"/>
      <c r="G25" s="28"/>
      <c r="H25" s="28"/>
      <c r="I25" s="28"/>
      <c r="J25" s="28"/>
      <c r="K25" s="28"/>
      <c r="L25" s="35"/>
      <c r="M25" s="5"/>
      <c r="N25" s="5"/>
      <c r="O25" s="5"/>
      <c r="P25" s="5"/>
      <c r="Q25" s="5"/>
      <c r="R25" s="5"/>
      <c r="S25" s="5"/>
      <c r="T25" s="5"/>
      <c r="U25" s="5"/>
    </row>
  </sheetData>
  <mergeCells count="31">
    <mergeCell ref="B1:Q1"/>
    <mergeCell ref="B2:Q2"/>
    <mergeCell ref="A4:Q4"/>
    <mergeCell ref="C5:D5"/>
    <mergeCell ref="E5:F5"/>
    <mergeCell ref="G5:H5"/>
    <mergeCell ref="I5:J5"/>
    <mergeCell ref="K5:L5"/>
    <mergeCell ref="N5:O5"/>
    <mergeCell ref="P5:Q5"/>
    <mergeCell ref="C6:D6"/>
    <mergeCell ref="E6:F6"/>
    <mergeCell ref="G6:H6"/>
    <mergeCell ref="I6:J6"/>
    <mergeCell ref="K6:L6"/>
    <mergeCell ref="N6:O6"/>
    <mergeCell ref="P6:Q6"/>
    <mergeCell ref="C7:D7"/>
    <mergeCell ref="E7:F7"/>
    <mergeCell ref="G7:H7"/>
    <mergeCell ref="I7:J7"/>
    <mergeCell ref="K7:L7"/>
    <mergeCell ref="N7:O7"/>
    <mergeCell ref="P7:Q7"/>
    <mergeCell ref="B19:L19"/>
    <mergeCell ref="B20:L20"/>
    <mergeCell ref="B21:L21"/>
    <mergeCell ref="B22:L22"/>
    <mergeCell ref="B23:L23"/>
    <mergeCell ref="B24:L24"/>
    <mergeCell ref="B25:L25"/>
  </mergeCell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36"/>
  <sheetViews>
    <sheetView topLeftCell="A4" workbookViewId="0">
      <selection activeCell="P33" sqref="P33"/>
    </sheetView>
  </sheetViews>
  <sheetFormatPr defaultColWidth="9" defaultRowHeight="14.25"/>
  <cols>
    <col min="1" max="1" width="21.5833333333333" customWidth="1"/>
    <col min="2" max="17" width="8.08333333333333" customWidth="1"/>
  </cols>
  <sheetData>
    <row r="1" ht="46.75" customHeight="1" spans="2:20">
      <c r="B1" s="306" t="s">
        <v>0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91"/>
      <c r="S1" s="91"/>
      <c r="T1" s="177"/>
    </row>
    <row r="2" ht="17.15" customHeight="1" spans="2:20">
      <c r="B2" s="307" t="s">
        <v>1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92"/>
      <c r="S2" s="92"/>
      <c r="T2" s="92"/>
    </row>
    <row r="3" ht="19.75" customHeight="1" spans="1:248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</row>
    <row r="4" ht="15.75" spans="1:17">
      <c r="A4" s="308" t="s">
        <v>94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</row>
    <row r="5" spans="1:17">
      <c r="A5" s="219" t="s">
        <v>4</v>
      </c>
      <c r="B5" s="219" t="s">
        <v>5</v>
      </c>
      <c r="C5" s="219" t="s">
        <v>95</v>
      </c>
      <c r="D5" s="219"/>
      <c r="E5" s="219" t="s">
        <v>7</v>
      </c>
      <c r="F5" s="219"/>
      <c r="G5" s="220" t="s">
        <v>11</v>
      </c>
      <c r="H5" s="221"/>
      <c r="I5" s="220" t="s">
        <v>12</v>
      </c>
      <c r="J5" s="318"/>
      <c r="K5" s="39" t="s">
        <v>96</v>
      </c>
      <c r="L5" s="39"/>
      <c r="M5" s="219" t="s">
        <v>5</v>
      </c>
      <c r="N5" s="219" t="s">
        <v>95</v>
      </c>
      <c r="O5" s="219"/>
      <c r="P5" s="219" t="s">
        <v>7</v>
      </c>
      <c r="Q5" s="219"/>
    </row>
    <row r="6" spans="1:17">
      <c r="A6" s="222" t="s">
        <v>13</v>
      </c>
      <c r="B6" s="222" t="s">
        <v>14</v>
      </c>
      <c r="C6" s="310" t="s">
        <v>97</v>
      </c>
      <c r="D6" s="310"/>
      <c r="E6" s="310" t="s">
        <v>16</v>
      </c>
      <c r="F6" s="310"/>
      <c r="G6" s="42" t="s">
        <v>20</v>
      </c>
      <c r="H6" s="43"/>
      <c r="I6" s="42" t="s">
        <v>21</v>
      </c>
      <c r="J6" s="319"/>
      <c r="K6" s="10" t="s">
        <v>98</v>
      </c>
      <c r="L6" s="10"/>
      <c r="M6" s="310" t="s">
        <v>14</v>
      </c>
      <c r="N6" s="310" t="s">
        <v>97</v>
      </c>
      <c r="O6" s="310"/>
      <c r="P6" s="310" t="s">
        <v>16</v>
      </c>
      <c r="Q6" s="310"/>
    </row>
    <row r="7" spans="1:17">
      <c r="A7" s="223"/>
      <c r="B7" s="223"/>
      <c r="C7" s="222" t="s">
        <v>22</v>
      </c>
      <c r="D7" s="222"/>
      <c r="E7" s="222" t="s">
        <v>22</v>
      </c>
      <c r="F7" s="222"/>
      <c r="G7" s="222" t="s">
        <v>22</v>
      </c>
      <c r="H7" s="222"/>
      <c r="I7" s="222" t="s">
        <v>22</v>
      </c>
      <c r="J7" s="222"/>
      <c r="K7" s="222" t="s">
        <v>22</v>
      </c>
      <c r="L7" s="222"/>
      <c r="M7" s="320"/>
      <c r="N7" s="222" t="s">
        <v>22</v>
      </c>
      <c r="O7" s="222"/>
      <c r="P7" s="222" t="s">
        <v>22</v>
      </c>
      <c r="Q7" s="222"/>
    </row>
    <row r="8" ht="25.5" spans="1:17">
      <c r="A8" s="223"/>
      <c r="B8" s="310"/>
      <c r="C8" s="294" t="s">
        <v>99</v>
      </c>
      <c r="D8" s="294" t="s">
        <v>100</v>
      </c>
      <c r="E8" s="294" t="s">
        <v>101</v>
      </c>
      <c r="F8" s="294" t="s">
        <v>102</v>
      </c>
      <c r="G8" s="294" t="s">
        <v>103</v>
      </c>
      <c r="H8" s="294" t="s">
        <v>104</v>
      </c>
      <c r="I8" s="294" t="s">
        <v>105</v>
      </c>
      <c r="J8" s="294" t="s">
        <v>106</v>
      </c>
      <c r="K8" s="294" t="s">
        <v>107</v>
      </c>
      <c r="L8" s="294" t="s">
        <v>108</v>
      </c>
      <c r="M8" s="321"/>
      <c r="N8" s="294" t="s">
        <v>99</v>
      </c>
      <c r="O8" s="294" t="s">
        <v>100</v>
      </c>
      <c r="P8" s="294" t="s">
        <v>101</v>
      </c>
      <c r="Q8" s="294" t="s">
        <v>102</v>
      </c>
    </row>
    <row r="9" hidden="1" spans="1:17">
      <c r="A9" s="311" t="s">
        <v>109</v>
      </c>
      <c r="B9" s="226" t="s">
        <v>110</v>
      </c>
      <c r="C9" s="33" t="s">
        <v>39</v>
      </c>
      <c r="D9" s="33" t="str">
        <f t="shared" ref="D9:D23" si="0">C9</f>
        <v>OMIT</v>
      </c>
      <c r="E9" s="17">
        <v>45234</v>
      </c>
      <c r="F9" s="17">
        <f t="shared" ref="F9:F23" si="1">E9</f>
        <v>45234</v>
      </c>
      <c r="G9" s="17">
        <f t="shared" ref="G9:G23" si="2">F9+2</f>
        <v>45236</v>
      </c>
      <c r="H9" s="17">
        <f t="shared" ref="H9:H23" si="3">G9+1</f>
        <v>45237</v>
      </c>
      <c r="I9" s="17">
        <f t="shared" ref="I9:I23" si="4">H9</f>
        <v>45237</v>
      </c>
      <c r="J9" s="17">
        <f t="shared" ref="J9:J23" si="5">I9</f>
        <v>45237</v>
      </c>
      <c r="K9" s="17">
        <f t="shared" ref="K9:K23" si="6">J9+1</f>
        <v>45238</v>
      </c>
      <c r="L9" s="17">
        <f t="shared" ref="L9:L23" si="7">K9</f>
        <v>45238</v>
      </c>
      <c r="M9" s="85" t="s">
        <v>111</v>
      </c>
      <c r="N9" s="33" t="s">
        <v>39</v>
      </c>
      <c r="O9" s="33" t="str">
        <f t="shared" ref="O9:O14" si="8">N9</f>
        <v>OMIT</v>
      </c>
      <c r="P9" s="17">
        <v>45241</v>
      </c>
      <c r="Q9" s="17">
        <f t="shared" ref="Q9:Q23" si="9">P9</f>
        <v>45241</v>
      </c>
    </row>
    <row r="10" hidden="1" spans="1:17">
      <c r="A10" s="311" t="s">
        <v>109</v>
      </c>
      <c r="B10" s="226" t="s">
        <v>112</v>
      </c>
      <c r="C10" s="33" t="s">
        <v>39</v>
      </c>
      <c r="D10" s="33" t="str">
        <f t="shared" si="0"/>
        <v>OMIT</v>
      </c>
      <c r="E10" s="17">
        <v>45241</v>
      </c>
      <c r="F10" s="17">
        <f t="shared" si="1"/>
        <v>45241</v>
      </c>
      <c r="G10" s="17">
        <f t="shared" si="2"/>
        <v>45243</v>
      </c>
      <c r="H10" s="17">
        <f t="shared" si="3"/>
        <v>45244</v>
      </c>
      <c r="I10" s="17">
        <f t="shared" si="4"/>
        <v>45244</v>
      </c>
      <c r="J10" s="17">
        <f t="shared" si="5"/>
        <v>45244</v>
      </c>
      <c r="K10" s="17">
        <f t="shared" si="6"/>
        <v>45245</v>
      </c>
      <c r="L10" s="17">
        <f t="shared" si="7"/>
        <v>45245</v>
      </c>
      <c r="M10" s="85" t="s">
        <v>113</v>
      </c>
      <c r="N10" s="33" t="s">
        <v>39</v>
      </c>
      <c r="O10" s="33" t="str">
        <f t="shared" si="8"/>
        <v>OMIT</v>
      </c>
      <c r="P10" s="17">
        <v>45248</v>
      </c>
      <c r="Q10" s="17">
        <f t="shared" si="9"/>
        <v>45248</v>
      </c>
    </row>
    <row r="11" hidden="1" spans="1:17">
      <c r="A11" s="311" t="s">
        <v>109</v>
      </c>
      <c r="B11" s="226" t="s">
        <v>114</v>
      </c>
      <c r="C11" s="33" t="s">
        <v>39</v>
      </c>
      <c r="D11" s="33" t="str">
        <f t="shared" si="0"/>
        <v>OMIT</v>
      </c>
      <c r="E11" s="17">
        <v>45248</v>
      </c>
      <c r="F11" s="17">
        <f t="shared" si="1"/>
        <v>45248</v>
      </c>
      <c r="G11" s="17">
        <f t="shared" si="2"/>
        <v>45250</v>
      </c>
      <c r="H11" s="17">
        <f t="shared" si="3"/>
        <v>45251</v>
      </c>
      <c r="I11" s="17">
        <f t="shared" si="4"/>
        <v>45251</v>
      </c>
      <c r="J11" s="17">
        <f t="shared" si="5"/>
        <v>45251</v>
      </c>
      <c r="K11" s="17">
        <f t="shared" si="6"/>
        <v>45252</v>
      </c>
      <c r="L11" s="17">
        <f t="shared" si="7"/>
        <v>45252</v>
      </c>
      <c r="M11" s="85" t="s">
        <v>115</v>
      </c>
      <c r="N11" s="17">
        <v>45254</v>
      </c>
      <c r="O11" s="227">
        <f t="shared" si="8"/>
        <v>45254</v>
      </c>
      <c r="P11" s="17">
        <v>45255</v>
      </c>
      <c r="Q11" s="17">
        <f t="shared" si="9"/>
        <v>45255</v>
      </c>
    </row>
    <row r="12" hidden="1" spans="1:17">
      <c r="A12" s="311" t="s">
        <v>109</v>
      </c>
      <c r="B12" s="226" t="s">
        <v>116</v>
      </c>
      <c r="C12" s="17">
        <v>45254</v>
      </c>
      <c r="D12" s="227">
        <f t="shared" si="0"/>
        <v>45254</v>
      </c>
      <c r="E12" s="17">
        <v>45255</v>
      </c>
      <c r="F12" s="17">
        <f t="shared" si="1"/>
        <v>45255</v>
      </c>
      <c r="G12" s="17">
        <f t="shared" si="2"/>
        <v>45257</v>
      </c>
      <c r="H12" s="17">
        <f t="shared" si="3"/>
        <v>45258</v>
      </c>
      <c r="I12" s="17">
        <f t="shared" si="4"/>
        <v>45258</v>
      </c>
      <c r="J12" s="17">
        <f t="shared" si="5"/>
        <v>45258</v>
      </c>
      <c r="K12" s="17">
        <f t="shared" si="6"/>
        <v>45259</v>
      </c>
      <c r="L12" s="17">
        <f t="shared" si="7"/>
        <v>45259</v>
      </c>
      <c r="M12" s="85" t="s">
        <v>117</v>
      </c>
      <c r="N12" s="33" t="s">
        <v>39</v>
      </c>
      <c r="O12" s="33" t="str">
        <f t="shared" si="8"/>
        <v>OMIT</v>
      </c>
      <c r="P12" s="17">
        <v>45262</v>
      </c>
      <c r="Q12" s="17">
        <f t="shared" si="9"/>
        <v>45262</v>
      </c>
    </row>
    <row r="13" hidden="1" spans="1:17">
      <c r="A13" s="311" t="s">
        <v>109</v>
      </c>
      <c r="B13" s="226" t="s">
        <v>118</v>
      </c>
      <c r="C13" s="33" t="s">
        <v>39</v>
      </c>
      <c r="D13" s="33" t="str">
        <f t="shared" si="0"/>
        <v>OMIT</v>
      </c>
      <c r="E13" s="17">
        <v>45262</v>
      </c>
      <c r="F13" s="17">
        <f t="shared" si="1"/>
        <v>45262</v>
      </c>
      <c r="G13" s="17">
        <f t="shared" si="2"/>
        <v>45264</v>
      </c>
      <c r="H13" s="17">
        <f t="shared" si="3"/>
        <v>45265</v>
      </c>
      <c r="I13" s="17">
        <f t="shared" si="4"/>
        <v>45265</v>
      </c>
      <c r="J13" s="17">
        <f t="shared" si="5"/>
        <v>45265</v>
      </c>
      <c r="K13" s="17">
        <f t="shared" si="6"/>
        <v>45266</v>
      </c>
      <c r="L13" s="17">
        <f t="shared" si="7"/>
        <v>45266</v>
      </c>
      <c r="M13" s="85" t="s">
        <v>119</v>
      </c>
      <c r="N13" s="33" t="s">
        <v>39</v>
      </c>
      <c r="O13" s="33" t="str">
        <f t="shared" si="8"/>
        <v>OMIT</v>
      </c>
      <c r="P13" s="17">
        <v>45269</v>
      </c>
      <c r="Q13" s="17">
        <f t="shared" si="9"/>
        <v>45269</v>
      </c>
    </row>
    <row r="14" hidden="1" spans="1:17">
      <c r="A14" s="311" t="s">
        <v>109</v>
      </c>
      <c r="B14" s="226" t="s">
        <v>38</v>
      </c>
      <c r="C14" s="33" t="s">
        <v>39</v>
      </c>
      <c r="D14" s="33" t="str">
        <f t="shared" si="0"/>
        <v>OMIT</v>
      </c>
      <c r="E14" s="17">
        <v>45269</v>
      </c>
      <c r="F14" s="17">
        <f t="shared" si="1"/>
        <v>45269</v>
      </c>
      <c r="G14" s="17">
        <f t="shared" si="2"/>
        <v>45271</v>
      </c>
      <c r="H14" s="17">
        <f t="shared" si="3"/>
        <v>45272</v>
      </c>
      <c r="I14" s="17">
        <f t="shared" si="4"/>
        <v>45272</v>
      </c>
      <c r="J14" s="17">
        <f t="shared" si="5"/>
        <v>45272</v>
      </c>
      <c r="K14" s="17">
        <f t="shared" si="6"/>
        <v>45273</v>
      </c>
      <c r="L14" s="17">
        <f t="shared" si="7"/>
        <v>45273</v>
      </c>
      <c r="M14" s="85" t="s">
        <v>40</v>
      </c>
      <c r="N14" s="33" t="s">
        <v>39</v>
      </c>
      <c r="O14" s="33" t="str">
        <f t="shared" si="8"/>
        <v>OMIT</v>
      </c>
      <c r="P14" s="17">
        <v>45276</v>
      </c>
      <c r="Q14" s="17">
        <f t="shared" si="9"/>
        <v>45276</v>
      </c>
    </row>
    <row r="15" hidden="1" spans="1:17">
      <c r="A15" s="311" t="s">
        <v>109</v>
      </c>
      <c r="B15" s="226" t="s">
        <v>42</v>
      </c>
      <c r="C15" s="56" t="s">
        <v>69</v>
      </c>
      <c r="D15" s="57"/>
      <c r="E15" s="57"/>
      <c r="F15" s="57"/>
      <c r="G15" s="57"/>
      <c r="H15" s="57"/>
      <c r="I15" s="57"/>
      <c r="J15" s="57"/>
      <c r="K15" s="57"/>
      <c r="L15" s="58"/>
      <c r="M15" s="85" t="s">
        <v>44</v>
      </c>
      <c r="N15" s="56" t="s">
        <v>69</v>
      </c>
      <c r="O15" s="57"/>
      <c r="P15" s="57"/>
      <c r="Q15" s="58"/>
    </row>
    <row r="16" hidden="1" spans="1:17">
      <c r="A16" s="311" t="s">
        <v>109</v>
      </c>
      <c r="B16" s="226" t="s">
        <v>45</v>
      </c>
      <c r="C16" s="56" t="s">
        <v>69</v>
      </c>
      <c r="D16" s="57"/>
      <c r="E16" s="57"/>
      <c r="F16" s="57"/>
      <c r="G16" s="57"/>
      <c r="H16" s="57"/>
      <c r="I16" s="57"/>
      <c r="J16" s="57"/>
      <c r="K16" s="57"/>
      <c r="L16" s="58"/>
      <c r="M16" s="85" t="s">
        <v>50</v>
      </c>
      <c r="N16" s="56" t="s">
        <v>69</v>
      </c>
      <c r="O16" s="57"/>
      <c r="P16" s="57"/>
      <c r="Q16" s="58"/>
    </row>
    <row r="17" hidden="1" spans="1:17">
      <c r="A17" s="311" t="s">
        <v>109</v>
      </c>
      <c r="B17" s="226" t="s">
        <v>51</v>
      </c>
      <c r="C17" s="56" t="s">
        <v>69</v>
      </c>
      <c r="D17" s="57"/>
      <c r="E17" s="57"/>
      <c r="F17" s="57"/>
      <c r="G17" s="57"/>
      <c r="H17" s="57"/>
      <c r="I17" s="57"/>
      <c r="J17" s="57"/>
      <c r="K17" s="57"/>
      <c r="L17" s="58"/>
      <c r="M17" s="85" t="s">
        <v>53</v>
      </c>
      <c r="N17" s="56" t="s">
        <v>69</v>
      </c>
      <c r="O17" s="57"/>
      <c r="P17" s="57"/>
      <c r="Q17" s="58"/>
    </row>
    <row r="18" spans="1:17">
      <c r="A18" s="311" t="s">
        <v>109</v>
      </c>
      <c r="B18" s="226" t="s">
        <v>54</v>
      </c>
      <c r="C18" s="56" t="s">
        <v>69</v>
      </c>
      <c r="D18" s="57"/>
      <c r="E18" s="57"/>
      <c r="F18" s="57"/>
      <c r="G18" s="57"/>
      <c r="H18" s="57"/>
      <c r="I18" s="57"/>
      <c r="J18" s="57"/>
      <c r="K18" s="57"/>
      <c r="L18" s="58"/>
      <c r="M18" s="85" t="s">
        <v>56</v>
      </c>
      <c r="N18" s="56" t="s">
        <v>69</v>
      </c>
      <c r="O18" s="57"/>
      <c r="P18" s="57"/>
      <c r="Q18" s="58"/>
    </row>
    <row r="19" spans="1:17">
      <c r="A19" s="53" t="s">
        <v>120</v>
      </c>
      <c r="B19" s="226" t="s">
        <v>57</v>
      </c>
      <c r="C19" s="33" t="s">
        <v>39</v>
      </c>
      <c r="D19" s="33" t="str">
        <f t="shared" si="0"/>
        <v>OMIT</v>
      </c>
      <c r="E19" s="17">
        <v>45304</v>
      </c>
      <c r="F19" s="17">
        <f t="shared" si="1"/>
        <v>45304</v>
      </c>
      <c r="G19" s="17">
        <f t="shared" si="2"/>
        <v>45306</v>
      </c>
      <c r="H19" s="17">
        <f t="shared" si="3"/>
        <v>45307</v>
      </c>
      <c r="I19" s="17">
        <f t="shared" si="4"/>
        <v>45307</v>
      </c>
      <c r="J19" s="17">
        <f t="shared" si="5"/>
        <v>45307</v>
      </c>
      <c r="K19" s="17">
        <f t="shared" si="6"/>
        <v>45308</v>
      </c>
      <c r="L19" s="17">
        <f t="shared" si="7"/>
        <v>45308</v>
      </c>
      <c r="M19" s="85" t="s">
        <v>58</v>
      </c>
      <c r="N19" s="33" t="s">
        <v>39</v>
      </c>
      <c r="O19" s="33" t="str">
        <f t="shared" ref="O19:O21" si="10">N19</f>
        <v>OMIT</v>
      </c>
      <c r="P19" s="17">
        <v>45311</v>
      </c>
      <c r="Q19" s="17">
        <f t="shared" si="9"/>
        <v>45311</v>
      </c>
    </row>
    <row r="20" spans="1:17">
      <c r="A20" s="257" t="s">
        <v>120</v>
      </c>
      <c r="B20" s="226" t="s">
        <v>59</v>
      </c>
      <c r="C20" s="33" t="s">
        <v>39</v>
      </c>
      <c r="D20" s="33" t="str">
        <f t="shared" si="0"/>
        <v>OMIT</v>
      </c>
      <c r="E20" s="17">
        <v>45311</v>
      </c>
      <c r="F20" s="17">
        <f t="shared" si="1"/>
        <v>45311</v>
      </c>
      <c r="G20" s="17">
        <f t="shared" si="2"/>
        <v>45313</v>
      </c>
      <c r="H20" s="17">
        <f t="shared" si="3"/>
        <v>45314</v>
      </c>
      <c r="I20" s="17">
        <f t="shared" si="4"/>
        <v>45314</v>
      </c>
      <c r="J20" s="17">
        <f t="shared" si="5"/>
        <v>45314</v>
      </c>
      <c r="K20" s="17">
        <f t="shared" si="6"/>
        <v>45315</v>
      </c>
      <c r="L20" s="17">
        <f t="shared" si="7"/>
        <v>45315</v>
      </c>
      <c r="M20" s="85" t="s">
        <v>60</v>
      </c>
      <c r="N20" s="33" t="s">
        <v>39</v>
      </c>
      <c r="O20" s="33" t="str">
        <f t="shared" si="10"/>
        <v>OMIT</v>
      </c>
      <c r="P20" s="17">
        <v>45318</v>
      </c>
      <c r="Q20" s="17">
        <f t="shared" si="9"/>
        <v>45318</v>
      </c>
    </row>
    <row r="21" spans="1:17">
      <c r="A21" s="257" t="s">
        <v>120</v>
      </c>
      <c r="B21" s="226" t="s">
        <v>61</v>
      </c>
      <c r="C21" s="33" t="s">
        <v>39</v>
      </c>
      <c r="D21" s="33" t="str">
        <f t="shared" si="0"/>
        <v>OMIT</v>
      </c>
      <c r="E21" s="17">
        <v>45318</v>
      </c>
      <c r="F21" s="17">
        <f t="shared" si="1"/>
        <v>45318</v>
      </c>
      <c r="G21" s="17">
        <f t="shared" si="2"/>
        <v>45320</v>
      </c>
      <c r="H21" s="17">
        <f t="shared" si="3"/>
        <v>45321</v>
      </c>
      <c r="I21" s="17">
        <f t="shared" si="4"/>
        <v>45321</v>
      </c>
      <c r="J21" s="17">
        <f t="shared" si="5"/>
        <v>45321</v>
      </c>
      <c r="K21" s="17">
        <f t="shared" si="6"/>
        <v>45322</v>
      </c>
      <c r="L21" s="17">
        <f t="shared" si="7"/>
        <v>45322</v>
      </c>
      <c r="M21" s="85" t="s">
        <v>62</v>
      </c>
      <c r="N21" s="33" t="s">
        <v>39</v>
      </c>
      <c r="O21" s="33" t="str">
        <f t="shared" si="10"/>
        <v>OMIT</v>
      </c>
      <c r="P21" s="17">
        <v>45325</v>
      </c>
      <c r="Q21" s="17">
        <f t="shared" si="9"/>
        <v>45325</v>
      </c>
    </row>
    <row r="22" spans="1:17">
      <c r="A22" s="257" t="s">
        <v>120</v>
      </c>
      <c r="B22" s="226" t="s">
        <v>63</v>
      </c>
      <c r="C22" s="33" t="s">
        <v>39</v>
      </c>
      <c r="D22" s="33" t="str">
        <f t="shared" si="0"/>
        <v>OMIT</v>
      </c>
      <c r="E22" s="17">
        <v>45325</v>
      </c>
      <c r="F22" s="17">
        <f t="shared" si="1"/>
        <v>45325</v>
      </c>
      <c r="G22" s="17">
        <f t="shared" si="2"/>
        <v>45327</v>
      </c>
      <c r="H22" s="17">
        <f t="shared" si="3"/>
        <v>45328</v>
      </c>
      <c r="I22" s="17">
        <f t="shared" si="4"/>
        <v>45328</v>
      </c>
      <c r="J22" s="17">
        <f t="shared" si="5"/>
        <v>45328</v>
      </c>
      <c r="K22" s="17">
        <f t="shared" si="6"/>
        <v>45329</v>
      </c>
      <c r="L22" s="54" t="s">
        <v>121</v>
      </c>
      <c r="M22" s="85" t="s">
        <v>64</v>
      </c>
      <c r="N22" s="56" t="s">
        <v>69</v>
      </c>
      <c r="O22" s="57"/>
      <c r="P22" s="57"/>
      <c r="Q22" s="58"/>
    </row>
    <row r="23" spans="1:17">
      <c r="A23" s="257" t="s">
        <v>120</v>
      </c>
      <c r="B23" s="226" t="s">
        <v>65</v>
      </c>
      <c r="C23" s="56" t="s">
        <v>69</v>
      </c>
      <c r="D23" s="57"/>
      <c r="E23" s="57"/>
      <c r="F23" s="57"/>
      <c r="G23" s="57"/>
      <c r="H23" s="57"/>
      <c r="I23" s="57"/>
      <c r="J23" s="57"/>
      <c r="K23" s="57"/>
      <c r="L23" s="58"/>
      <c r="M23" s="85" t="s">
        <v>67</v>
      </c>
      <c r="N23" s="56" t="s">
        <v>69</v>
      </c>
      <c r="O23" s="57"/>
      <c r="P23" s="57"/>
      <c r="Q23" s="58"/>
    </row>
    <row r="24" spans="1:17">
      <c r="A24" s="257" t="s">
        <v>120</v>
      </c>
      <c r="B24" s="226" t="s">
        <v>68</v>
      </c>
      <c r="C24" s="56" t="s">
        <v>69</v>
      </c>
      <c r="D24" s="57"/>
      <c r="E24" s="57"/>
      <c r="F24" s="57"/>
      <c r="G24" s="57"/>
      <c r="H24" s="57"/>
      <c r="I24" s="57"/>
      <c r="J24" s="57"/>
      <c r="K24" s="57"/>
      <c r="L24" s="58"/>
      <c r="M24" s="85" t="s">
        <v>70</v>
      </c>
      <c r="N24" s="56" t="s">
        <v>69</v>
      </c>
      <c r="O24" s="57"/>
      <c r="P24" s="57"/>
      <c r="Q24" s="58"/>
    </row>
    <row r="25" spans="1:17">
      <c r="A25" s="257" t="s">
        <v>120</v>
      </c>
      <c r="B25" s="226" t="s">
        <v>71</v>
      </c>
      <c r="C25" s="56" t="s">
        <v>69</v>
      </c>
      <c r="D25" s="57"/>
      <c r="E25" s="57"/>
      <c r="F25" s="57"/>
      <c r="G25" s="57"/>
      <c r="H25" s="57"/>
      <c r="I25" s="57"/>
      <c r="J25" s="57"/>
      <c r="K25" s="57"/>
      <c r="L25" s="58"/>
      <c r="M25" s="85" t="s">
        <v>73</v>
      </c>
      <c r="N25" s="56" t="s">
        <v>69</v>
      </c>
      <c r="O25" s="57"/>
      <c r="P25" s="57"/>
      <c r="Q25" s="58"/>
    </row>
    <row r="27" ht="16.5" spans="1:15">
      <c r="A27" s="59" t="s">
        <v>76</v>
      </c>
      <c r="B27" s="312" t="s">
        <v>122</v>
      </c>
      <c r="C27" s="312"/>
      <c r="D27" s="312"/>
      <c r="E27" s="312"/>
      <c r="F27" s="312"/>
      <c r="G27" s="312"/>
      <c r="H27" s="312"/>
      <c r="I27" s="312"/>
      <c r="J27" s="312"/>
      <c r="K27" s="312"/>
      <c r="L27" s="312"/>
      <c r="M27" s="312"/>
      <c r="N27" s="5"/>
      <c r="O27" s="5"/>
    </row>
    <row r="28" ht="16.5" spans="1:15">
      <c r="A28" s="64" t="s">
        <v>123</v>
      </c>
      <c r="B28" s="313" t="s">
        <v>124</v>
      </c>
      <c r="C28" s="314"/>
      <c r="D28" s="314"/>
      <c r="E28" s="314"/>
      <c r="F28" s="314"/>
      <c r="G28" s="314"/>
      <c r="H28" s="314"/>
      <c r="I28" s="314"/>
      <c r="J28" s="314"/>
      <c r="K28" s="314"/>
      <c r="L28" s="314"/>
      <c r="M28" s="322"/>
      <c r="N28" s="3"/>
      <c r="O28" s="3"/>
    </row>
    <row r="29" ht="16.5" spans="1:15">
      <c r="A29" s="64" t="s">
        <v>80</v>
      </c>
      <c r="B29" s="315" t="s">
        <v>125</v>
      </c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"/>
      <c r="O29" s="3"/>
    </row>
    <row r="30" ht="16.5" spans="1:23">
      <c r="A30" s="316" t="s">
        <v>126</v>
      </c>
      <c r="B30" s="317" t="s">
        <v>91</v>
      </c>
      <c r="C30" s="317"/>
      <c r="D30" s="317"/>
      <c r="E30" s="317"/>
      <c r="F30" s="317"/>
      <c r="G30" s="317"/>
      <c r="H30" s="317"/>
      <c r="I30" s="317"/>
      <c r="J30" s="317"/>
      <c r="K30" s="317"/>
      <c r="L30" s="317"/>
      <c r="M30" s="317"/>
      <c r="N30" s="3"/>
      <c r="O30" s="3"/>
      <c r="P30" s="4"/>
      <c r="Q30" s="4"/>
      <c r="R30" s="4"/>
      <c r="S30" s="4"/>
      <c r="T30" s="4"/>
      <c r="U30" s="4"/>
      <c r="V30" s="4"/>
      <c r="W30" s="4"/>
    </row>
    <row r="31" ht="16.5" spans="1:23">
      <c r="A31" s="316" t="s">
        <v>88</v>
      </c>
      <c r="B31" s="317" t="s">
        <v>89</v>
      </c>
      <c r="C31" s="317"/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3"/>
      <c r="O31" s="3"/>
      <c r="P31" s="4"/>
      <c r="Q31" s="4"/>
      <c r="R31" s="4"/>
      <c r="S31" s="4"/>
      <c r="T31" s="4"/>
      <c r="U31" s="4"/>
      <c r="V31" s="4"/>
      <c r="W31" s="4"/>
    </row>
    <row r="32" ht="16.5" spans="1:23">
      <c r="A32" s="316" t="s">
        <v>127</v>
      </c>
      <c r="B32" s="317" t="s">
        <v>128</v>
      </c>
      <c r="C32" s="317"/>
      <c r="D32" s="317"/>
      <c r="E32" s="317"/>
      <c r="F32" s="317"/>
      <c r="G32" s="317"/>
      <c r="H32" s="317"/>
      <c r="I32" s="317"/>
      <c r="J32" s="317"/>
      <c r="K32" s="317"/>
      <c r="L32" s="317"/>
      <c r="M32" s="317"/>
      <c r="N32" s="3"/>
      <c r="O32" s="3"/>
      <c r="P32" s="4"/>
      <c r="Q32" s="4"/>
      <c r="R32" s="4"/>
      <c r="S32" s="4"/>
      <c r="T32" s="4"/>
      <c r="U32" s="4"/>
      <c r="V32" s="4"/>
      <c r="W32" s="4"/>
    </row>
    <row r="36" spans="17:17">
      <c r="Q36" t="s">
        <v>129</v>
      </c>
    </row>
  </sheetData>
  <mergeCells count="47">
    <mergeCell ref="B1:Q1"/>
    <mergeCell ref="B2:Q2"/>
    <mergeCell ref="A4:Q4"/>
    <mergeCell ref="C5:D5"/>
    <mergeCell ref="E5:F5"/>
    <mergeCell ref="G5:H5"/>
    <mergeCell ref="I5:J5"/>
    <mergeCell ref="K5:L5"/>
    <mergeCell ref="N5:O5"/>
    <mergeCell ref="P5:Q5"/>
    <mergeCell ref="C6:D6"/>
    <mergeCell ref="E6:F6"/>
    <mergeCell ref="G6:H6"/>
    <mergeCell ref="I6:J6"/>
    <mergeCell ref="K6:L6"/>
    <mergeCell ref="N6:O6"/>
    <mergeCell ref="P6:Q6"/>
    <mergeCell ref="C7:D7"/>
    <mergeCell ref="E7:F7"/>
    <mergeCell ref="G7:H7"/>
    <mergeCell ref="I7:J7"/>
    <mergeCell ref="K7:L7"/>
    <mergeCell ref="N7:O7"/>
    <mergeCell ref="P7:Q7"/>
    <mergeCell ref="C15:L15"/>
    <mergeCell ref="N15:Q15"/>
    <mergeCell ref="C16:L16"/>
    <mergeCell ref="N16:Q16"/>
    <mergeCell ref="C17:L17"/>
    <mergeCell ref="N17:Q17"/>
    <mergeCell ref="C18:L18"/>
    <mergeCell ref="N18:Q18"/>
    <mergeCell ref="N22:Q22"/>
    <mergeCell ref="C23:L23"/>
    <mergeCell ref="N23:Q23"/>
    <mergeCell ref="C24:L24"/>
    <mergeCell ref="N24:Q24"/>
    <mergeCell ref="C25:L25"/>
    <mergeCell ref="N25:Q25"/>
    <mergeCell ref="B27:M27"/>
    <mergeCell ref="B28:M28"/>
    <mergeCell ref="B29:M29"/>
    <mergeCell ref="B30:M30"/>
    <mergeCell ref="B31:M31"/>
    <mergeCell ref="B32:M32"/>
    <mergeCell ref="A6:A7"/>
    <mergeCell ref="B6:B7"/>
  </mergeCells>
  <pageMargins left="0.7" right="0.7" top="0.75" bottom="0.75" header="0.3" footer="0.3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IV67"/>
  <sheetViews>
    <sheetView workbookViewId="0">
      <selection activeCell="S31" sqref="S31"/>
    </sheetView>
  </sheetViews>
  <sheetFormatPr defaultColWidth="9" defaultRowHeight="14.25"/>
  <cols>
    <col min="1" max="1" width="18" customWidth="1"/>
    <col min="2" max="9" width="8.08333333333333" customWidth="1"/>
    <col min="10" max="10" width="7.58333333333333" customWidth="1"/>
    <col min="11" max="11" width="8.08333333333333" customWidth="1"/>
    <col min="12" max="12" width="7.83333333333333" customWidth="1"/>
    <col min="13" max="15" width="8.08333333333333" customWidth="1"/>
    <col min="16" max="16" width="7.75" customWidth="1"/>
    <col min="17" max="21" width="8.08333333333333" customWidth="1"/>
  </cols>
  <sheetData>
    <row r="1" ht="52.4" customHeight="1" spans="2:20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77"/>
    </row>
    <row r="2" ht="17.15" customHeight="1" spans="2:20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92"/>
    </row>
    <row r="3" ht="19.5" customHeight="1" spans="1:256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hidden="1" spans="1:19">
      <c r="A4" s="249" t="s">
        <v>130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</row>
    <row r="5" hidden="1" spans="1:19">
      <c r="A5" s="39" t="s">
        <v>4</v>
      </c>
      <c r="B5" s="39" t="s">
        <v>5</v>
      </c>
      <c r="C5" s="39" t="s">
        <v>131</v>
      </c>
      <c r="D5" s="10"/>
      <c r="E5" s="39" t="s">
        <v>132</v>
      </c>
      <c r="F5" s="10"/>
      <c r="G5" s="250" t="s">
        <v>133</v>
      </c>
      <c r="H5" s="251"/>
      <c r="I5" s="39" t="s">
        <v>134</v>
      </c>
      <c r="J5" s="10"/>
      <c r="K5" s="282" t="s">
        <v>135</v>
      </c>
      <c r="L5" s="125"/>
      <c r="M5" s="39" t="s">
        <v>5</v>
      </c>
      <c r="N5" s="282" t="s">
        <v>134</v>
      </c>
      <c r="O5" s="283"/>
      <c r="P5" s="39" t="s">
        <v>136</v>
      </c>
      <c r="Q5" s="10"/>
      <c r="R5" s="39" t="s">
        <v>132</v>
      </c>
      <c r="S5" s="10"/>
    </row>
    <row r="6" hidden="1" spans="1:19">
      <c r="A6" s="10" t="s">
        <v>13</v>
      </c>
      <c r="B6" s="10" t="s">
        <v>14</v>
      </c>
      <c r="C6" s="10" t="s">
        <v>137</v>
      </c>
      <c r="D6" s="10"/>
      <c r="E6" s="10" t="s">
        <v>138</v>
      </c>
      <c r="F6" s="10"/>
      <c r="G6" s="251" t="s">
        <v>139</v>
      </c>
      <c r="H6" s="251"/>
      <c r="I6" s="10" t="s">
        <v>140</v>
      </c>
      <c r="J6" s="10"/>
      <c r="K6" s="11" t="s">
        <v>141</v>
      </c>
      <c r="L6" s="125"/>
      <c r="M6" s="10" t="s">
        <v>14</v>
      </c>
      <c r="N6" s="11" t="s">
        <v>140</v>
      </c>
      <c r="O6" s="12"/>
      <c r="P6" s="10" t="s">
        <v>137</v>
      </c>
      <c r="Q6" s="10"/>
      <c r="R6" s="10" t="s">
        <v>138</v>
      </c>
      <c r="S6" s="10"/>
    </row>
    <row r="7" hidden="1" spans="1:19">
      <c r="A7" s="44"/>
      <c r="B7" s="45"/>
      <c r="C7" s="44" t="s">
        <v>22</v>
      </c>
      <c r="D7" s="44"/>
      <c r="E7" s="44" t="s">
        <v>22</v>
      </c>
      <c r="F7" s="44"/>
      <c r="G7" s="252" t="s">
        <v>22</v>
      </c>
      <c r="H7" s="252"/>
      <c r="I7" s="44" t="s">
        <v>22</v>
      </c>
      <c r="J7" s="44"/>
      <c r="K7" s="44" t="s">
        <v>22</v>
      </c>
      <c r="L7" s="44"/>
      <c r="M7" s="45"/>
      <c r="N7" s="11" t="s">
        <v>22</v>
      </c>
      <c r="O7" s="12"/>
      <c r="P7" s="44" t="s">
        <v>22</v>
      </c>
      <c r="Q7" s="44"/>
      <c r="R7" s="44" t="s">
        <v>22</v>
      </c>
      <c r="S7" s="44"/>
    </row>
    <row r="8" ht="25.5" hidden="1" spans="1:19">
      <c r="A8" s="44"/>
      <c r="B8" s="46"/>
      <c r="C8" s="13" t="s">
        <v>142</v>
      </c>
      <c r="D8" s="13" t="s">
        <v>143</v>
      </c>
      <c r="E8" s="13" t="s">
        <v>24</v>
      </c>
      <c r="F8" s="13" t="s">
        <v>144</v>
      </c>
      <c r="G8" s="253" t="s">
        <v>145</v>
      </c>
      <c r="H8" s="253" t="s">
        <v>146</v>
      </c>
      <c r="I8" s="13" t="s">
        <v>147</v>
      </c>
      <c r="J8" s="13" t="s">
        <v>148</v>
      </c>
      <c r="K8" s="13" t="s">
        <v>149</v>
      </c>
      <c r="L8" s="13" t="s">
        <v>150</v>
      </c>
      <c r="M8" s="46"/>
      <c r="N8" s="13" t="s">
        <v>151</v>
      </c>
      <c r="O8" s="13" t="s">
        <v>152</v>
      </c>
      <c r="P8" s="13" t="s">
        <v>142</v>
      </c>
      <c r="Q8" s="13" t="s">
        <v>143</v>
      </c>
      <c r="R8" s="13" t="s">
        <v>24</v>
      </c>
      <c r="S8" s="13" t="s">
        <v>144</v>
      </c>
    </row>
    <row r="9" hidden="1" spans="1:19">
      <c r="A9" s="254" t="s">
        <v>153</v>
      </c>
      <c r="B9" s="78" t="s">
        <v>119</v>
      </c>
      <c r="C9" s="86" t="s">
        <v>154</v>
      </c>
      <c r="D9" s="87"/>
      <c r="E9" s="17">
        <v>45260</v>
      </c>
      <c r="F9" s="33" t="s">
        <v>155</v>
      </c>
      <c r="G9" s="17">
        <v>45263</v>
      </c>
      <c r="H9" s="49">
        <f>G9</f>
        <v>45263</v>
      </c>
      <c r="I9" s="17">
        <v>45264</v>
      </c>
      <c r="J9" s="77">
        <f>I9+1</f>
        <v>45265</v>
      </c>
      <c r="K9" s="77">
        <f>J9+1</f>
        <v>45266</v>
      </c>
      <c r="L9" s="49">
        <f>K9+1</f>
        <v>45267</v>
      </c>
      <c r="M9" s="78" t="s">
        <v>118</v>
      </c>
      <c r="N9" s="97" t="s">
        <v>39</v>
      </c>
      <c r="O9" s="97" t="s">
        <v>39</v>
      </c>
      <c r="P9" s="17">
        <v>45273</v>
      </c>
      <c r="Q9" s="49">
        <f>P9+1</f>
        <v>45274</v>
      </c>
      <c r="R9" s="17">
        <f>Q9</f>
        <v>45274</v>
      </c>
      <c r="S9" s="17">
        <f>R9+1</f>
        <v>45275</v>
      </c>
    </row>
    <row r="10" hidden="1" spans="1:19">
      <c r="A10" s="78" t="s">
        <v>156</v>
      </c>
      <c r="B10" s="78" t="s">
        <v>157</v>
      </c>
      <c r="C10" s="17">
        <v>45266</v>
      </c>
      <c r="D10" s="54" t="s">
        <v>158</v>
      </c>
      <c r="E10" s="17">
        <v>45269</v>
      </c>
      <c r="F10" s="17">
        <f t="shared" ref="F10:F11" si="0">E10+1</f>
        <v>45270</v>
      </c>
      <c r="G10" s="97" t="s">
        <v>39</v>
      </c>
      <c r="H10" s="97" t="s">
        <v>39</v>
      </c>
      <c r="I10" s="17">
        <v>45273</v>
      </c>
      <c r="J10" s="77">
        <f>I10+1</f>
        <v>45274</v>
      </c>
      <c r="K10" s="54" t="s">
        <v>159</v>
      </c>
      <c r="L10" s="17">
        <v>45277</v>
      </c>
      <c r="M10" s="78" t="s">
        <v>160</v>
      </c>
      <c r="N10" s="97" t="s">
        <v>39</v>
      </c>
      <c r="O10" s="97" t="s">
        <v>39</v>
      </c>
      <c r="P10" s="284">
        <v>45280</v>
      </c>
      <c r="Q10" s="54" t="s">
        <v>161</v>
      </c>
      <c r="R10" s="17">
        <v>45283</v>
      </c>
      <c r="S10" s="17">
        <f>R10+1</f>
        <v>45284</v>
      </c>
    </row>
    <row r="11" hidden="1" spans="1:19">
      <c r="A11" s="254" t="s">
        <v>153</v>
      </c>
      <c r="B11" s="78" t="s">
        <v>40</v>
      </c>
      <c r="C11" s="17">
        <v>45273</v>
      </c>
      <c r="D11" s="227">
        <f>C11+1</f>
        <v>45274</v>
      </c>
      <c r="E11" s="227">
        <f>D11</f>
        <v>45274</v>
      </c>
      <c r="F11" s="227">
        <f t="shared" si="0"/>
        <v>45275</v>
      </c>
      <c r="G11" s="17">
        <f>F11+2</f>
        <v>45277</v>
      </c>
      <c r="H11" s="49">
        <f>G11</f>
        <v>45277</v>
      </c>
      <c r="I11" s="17">
        <v>45278</v>
      </c>
      <c r="J11" s="77">
        <f>I11+1</f>
        <v>45279</v>
      </c>
      <c r="K11" s="77">
        <f>J11+1</f>
        <v>45280</v>
      </c>
      <c r="L11" s="33" t="s">
        <v>162</v>
      </c>
      <c r="M11" s="78" t="s">
        <v>38</v>
      </c>
      <c r="N11" s="285" t="s">
        <v>69</v>
      </c>
      <c r="O11" s="285"/>
      <c r="P11" s="285"/>
      <c r="Q11" s="285"/>
      <c r="R11" s="285"/>
      <c r="S11" s="290"/>
    </row>
    <row r="12" hidden="1" spans="1:19">
      <c r="A12" s="53" t="s">
        <v>163</v>
      </c>
      <c r="B12" s="53" t="s">
        <v>164</v>
      </c>
      <c r="C12" s="86" t="s">
        <v>165</v>
      </c>
      <c r="D12" s="87"/>
      <c r="E12" s="86" t="s">
        <v>166</v>
      </c>
      <c r="F12" s="87"/>
      <c r="G12" s="17">
        <v>45284</v>
      </c>
      <c r="H12" s="49">
        <f>G12</f>
        <v>45284</v>
      </c>
      <c r="I12" s="17">
        <v>45285</v>
      </c>
      <c r="J12" s="77">
        <f>I12+1</f>
        <v>45286</v>
      </c>
      <c r="K12" s="17">
        <v>45287</v>
      </c>
      <c r="L12" s="17">
        <v>45288</v>
      </c>
      <c r="M12" s="78" t="s">
        <v>167</v>
      </c>
      <c r="N12" s="286" t="s">
        <v>168</v>
      </c>
      <c r="O12" s="287"/>
      <c r="P12" s="288" t="s">
        <v>169</v>
      </c>
      <c r="Q12" s="302"/>
      <c r="R12" s="288" t="s">
        <v>170</v>
      </c>
      <c r="S12" s="303"/>
    </row>
    <row r="13" hidden="1" spans="1:19">
      <c r="A13" s="255" t="s">
        <v>171</v>
      </c>
      <c r="B13" s="78" t="s">
        <v>53</v>
      </c>
      <c r="C13" s="86" t="s">
        <v>172</v>
      </c>
      <c r="D13" s="87"/>
      <c r="E13" s="86" t="s">
        <v>173</v>
      </c>
      <c r="F13" s="87"/>
      <c r="G13" s="97" t="s">
        <v>39</v>
      </c>
      <c r="H13" s="97" t="s">
        <v>39</v>
      </c>
      <c r="I13" s="17">
        <v>45292</v>
      </c>
      <c r="J13" s="238">
        <f>I13</f>
        <v>45292</v>
      </c>
      <c r="K13" s="17">
        <v>45294</v>
      </c>
      <c r="L13" s="54" t="s">
        <v>174</v>
      </c>
      <c r="M13" s="78" t="s">
        <v>51</v>
      </c>
      <c r="N13" s="289" t="s">
        <v>175</v>
      </c>
      <c r="O13" s="290"/>
      <c r="P13" s="289" t="s">
        <v>176</v>
      </c>
      <c r="Q13" s="290"/>
      <c r="R13" s="33" t="s">
        <v>177</v>
      </c>
      <c r="S13" s="33" t="s">
        <v>178</v>
      </c>
    </row>
    <row r="14" hidden="1" spans="1:19">
      <c r="A14" s="50" t="s">
        <v>69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69"/>
    </row>
    <row r="15" spans="1:19">
      <c r="A15" s="249" t="s">
        <v>179</v>
      </c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</row>
    <row r="16" spans="1:19">
      <c r="A16" s="39" t="s">
        <v>4</v>
      </c>
      <c r="B16" s="39" t="s">
        <v>5</v>
      </c>
      <c r="C16" s="39" t="s">
        <v>131</v>
      </c>
      <c r="D16" s="10"/>
      <c r="E16" s="39" t="s">
        <v>132</v>
      </c>
      <c r="F16" s="10"/>
      <c r="G16" s="250" t="s">
        <v>133</v>
      </c>
      <c r="H16" s="251"/>
      <c r="I16" s="39" t="s">
        <v>134</v>
      </c>
      <c r="J16" s="10"/>
      <c r="K16" s="282" t="s">
        <v>135</v>
      </c>
      <c r="L16" s="125"/>
      <c r="M16" s="291" t="s">
        <v>180</v>
      </c>
      <c r="N16" s="291"/>
      <c r="O16" s="39" t="s">
        <v>5</v>
      </c>
      <c r="P16" s="39" t="s">
        <v>136</v>
      </c>
      <c r="Q16" s="10"/>
      <c r="R16" s="39" t="s">
        <v>132</v>
      </c>
      <c r="S16" s="10"/>
    </row>
    <row r="17" spans="1:19">
      <c r="A17" s="10" t="s">
        <v>13</v>
      </c>
      <c r="B17" s="10" t="s">
        <v>14</v>
      </c>
      <c r="C17" s="10" t="s">
        <v>137</v>
      </c>
      <c r="D17" s="10"/>
      <c r="E17" s="10" t="s">
        <v>138</v>
      </c>
      <c r="F17" s="10"/>
      <c r="G17" s="251" t="s">
        <v>139</v>
      </c>
      <c r="H17" s="251"/>
      <c r="I17" s="10" t="s">
        <v>140</v>
      </c>
      <c r="J17" s="10"/>
      <c r="K17" s="11" t="s">
        <v>141</v>
      </c>
      <c r="L17" s="125"/>
      <c r="M17" s="292" t="s">
        <v>181</v>
      </c>
      <c r="N17" s="292"/>
      <c r="O17" s="10" t="s">
        <v>14</v>
      </c>
      <c r="P17" s="10" t="s">
        <v>137</v>
      </c>
      <c r="Q17" s="10"/>
      <c r="R17" s="10" t="s">
        <v>138</v>
      </c>
      <c r="S17" s="10"/>
    </row>
    <row r="18" spans="1:19">
      <c r="A18" s="44"/>
      <c r="B18" s="45"/>
      <c r="C18" s="44" t="s">
        <v>22</v>
      </c>
      <c r="D18" s="44"/>
      <c r="E18" s="44" t="s">
        <v>22</v>
      </c>
      <c r="F18" s="44"/>
      <c r="G18" s="252" t="s">
        <v>22</v>
      </c>
      <c r="H18" s="252"/>
      <c r="I18" s="44" t="s">
        <v>22</v>
      </c>
      <c r="J18" s="44"/>
      <c r="K18" s="44" t="s">
        <v>22</v>
      </c>
      <c r="L18" s="44"/>
      <c r="M18" s="10" t="s">
        <v>22</v>
      </c>
      <c r="N18" s="10"/>
      <c r="O18" s="45"/>
      <c r="P18" s="44" t="s">
        <v>22</v>
      </c>
      <c r="Q18" s="44"/>
      <c r="R18" s="44" t="s">
        <v>22</v>
      </c>
      <c r="S18" s="44"/>
    </row>
    <row r="19" ht="25.5" spans="1:19">
      <c r="A19" s="44"/>
      <c r="B19" s="46"/>
      <c r="C19" s="13" t="s">
        <v>142</v>
      </c>
      <c r="D19" s="13" t="s">
        <v>143</v>
      </c>
      <c r="E19" s="13" t="s">
        <v>24</v>
      </c>
      <c r="F19" s="13" t="s">
        <v>144</v>
      </c>
      <c r="G19" s="253" t="s">
        <v>145</v>
      </c>
      <c r="H19" s="253" t="s">
        <v>146</v>
      </c>
      <c r="I19" s="13" t="s">
        <v>147</v>
      </c>
      <c r="J19" s="13" t="s">
        <v>182</v>
      </c>
      <c r="K19" s="13" t="s">
        <v>149</v>
      </c>
      <c r="L19" s="13" t="s">
        <v>150</v>
      </c>
      <c r="M19" s="13" t="s">
        <v>183</v>
      </c>
      <c r="N19" s="13" t="s">
        <v>184</v>
      </c>
      <c r="O19" s="46"/>
      <c r="P19" s="13" t="s">
        <v>142</v>
      </c>
      <c r="Q19" s="13" t="s">
        <v>143</v>
      </c>
      <c r="R19" s="13" t="s">
        <v>24</v>
      </c>
      <c r="S19" s="13" t="s">
        <v>144</v>
      </c>
    </row>
    <row r="20" customFormat="1" spans="1:19">
      <c r="A20" s="83" t="s">
        <v>185</v>
      </c>
      <c r="B20" s="256" t="s">
        <v>56</v>
      </c>
      <c r="C20" s="86" t="s">
        <v>186</v>
      </c>
      <c r="D20" s="87"/>
      <c r="E20" s="86" t="s">
        <v>187</v>
      </c>
      <c r="F20" s="87"/>
      <c r="G20" s="17">
        <v>45305</v>
      </c>
      <c r="H20" s="49">
        <f t="shared" ref="H20:H23" si="1">G20</f>
        <v>45305</v>
      </c>
      <c r="I20" s="17">
        <v>45306</v>
      </c>
      <c r="J20" s="17">
        <v>45307</v>
      </c>
      <c r="K20" s="17">
        <f>J20+1</f>
        <v>45308</v>
      </c>
      <c r="L20" s="49">
        <f>K20+1</f>
        <v>45309</v>
      </c>
      <c r="M20" s="17">
        <f t="shared" ref="M20:M23" si="2">L20+2</f>
        <v>45311</v>
      </c>
      <c r="N20" s="49">
        <f t="shared" ref="N20:N23" si="3">M20</f>
        <v>45311</v>
      </c>
      <c r="O20" s="256" t="s">
        <v>54</v>
      </c>
      <c r="P20" s="54" t="s">
        <v>188</v>
      </c>
      <c r="Q20" s="17">
        <v>45316</v>
      </c>
      <c r="R20" s="227">
        <f t="shared" ref="R20:R23" si="4">Q20</f>
        <v>45316</v>
      </c>
      <c r="S20" s="227">
        <f t="shared" ref="S20:S23" si="5">R20+1</f>
        <v>45317</v>
      </c>
    </row>
    <row r="21" customFormat="1" spans="1:19">
      <c r="A21" s="83" t="s">
        <v>189</v>
      </c>
      <c r="B21" s="257" t="s">
        <v>56</v>
      </c>
      <c r="C21" s="86" t="s">
        <v>190</v>
      </c>
      <c r="D21" s="87"/>
      <c r="E21" s="86" t="s">
        <v>191</v>
      </c>
      <c r="F21" s="87"/>
      <c r="G21" s="97" t="s">
        <v>39</v>
      </c>
      <c r="H21" s="97" t="s">
        <v>39</v>
      </c>
      <c r="I21" s="17">
        <v>45313</v>
      </c>
      <c r="J21" s="238">
        <f t="shared" ref="J21:L21" si="6">I21+1</f>
        <v>45314</v>
      </c>
      <c r="K21" s="17">
        <f t="shared" si="6"/>
        <v>45315</v>
      </c>
      <c r="L21" s="49">
        <f t="shared" si="6"/>
        <v>45316</v>
      </c>
      <c r="M21" s="17">
        <f t="shared" si="2"/>
        <v>45318</v>
      </c>
      <c r="N21" s="49">
        <f t="shared" si="3"/>
        <v>45318</v>
      </c>
      <c r="O21" s="256" t="s">
        <v>54</v>
      </c>
      <c r="P21" s="17">
        <v>45322</v>
      </c>
      <c r="Q21" s="17">
        <f t="shared" ref="Q21:Q27" si="7">P21+1</f>
        <v>45323</v>
      </c>
      <c r="R21" s="227">
        <f t="shared" si="4"/>
        <v>45323</v>
      </c>
      <c r="S21" s="227">
        <f t="shared" si="5"/>
        <v>45324</v>
      </c>
    </row>
    <row r="22" customFormat="1" spans="1:19">
      <c r="A22" s="83" t="s">
        <v>185</v>
      </c>
      <c r="B22" s="256" t="s">
        <v>58</v>
      </c>
      <c r="C22" s="54" t="s">
        <v>188</v>
      </c>
      <c r="D22" s="17">
        <v>45316</v>
      </c>
      <c r="E22" s="227">
        <f t="shared" ref="E22:E24" si="8">D22</f>
        <v>45316</v>
      </c>
      <c r="F22" s="227">
        <f t="shared" ref="F22:L22" si="9">E22+1</f>
        <v>45317</v>
      </c>
      <c r="G22" s="182"/>
      <c r="H22" s="193"/>
      <c r="I22" s="17">
        <v>45320</v>
      </c>
      <c r="J22" s="238">
        <f t="shared" si="9"/>
        <v>45321</v>
      </c>
      <c r="K22" s="17">
        <f t="shared" si="9"/>
        <v>45322</v>
      </c>
      <c r="L22" s="49">
        <f t="shared" si="9"/>
        <v>45323</v>
      </c>
      <c r="M22" s="97" t="s">
        <v>39</v>
      </c>
      <c r="N22" s="97" t="s">
        <v>39</v>
      </c>
      <c r="O22" s="286" t="s">
        <v>192</v>
      </c>
      <c r="P22" s="293"/>
      <c r="Q22" s="293"/>
      <c r="R22" s="293"/>
      <c r="S22" s="287"/>
    </row>
    <row r="23" customFormat="1" spans="1:19">
      <c r="A23" s="83" t="s">
        <v>189</v>
      </c>
      <c r="B23" s="257" t="s">
        <v>58</v>
      </c>
      <c r="C23" s="17">
        <v>45322</v>
      </c>
      <c r="D23" s="17">
        <f t="shared" ref="D23:D27" si="10">C23+1</f>
        <v>45323</v>
      </c>
      <c r="E23" s="16">
        <f t="shared" si="8"/>
        <v>45323</v>
      </c>
      <c r="F23" s="17">
        <f t="shared" ref="F23:L23" si="11">E23+1</f>
        <v>45324</v>
      </c>
      <c r="G23" s="49">
        <f t="shared" ref="G23:G27" si="12">F23+2</f>
        <v>45326</v>
      </c>
      <c r="H23" s="49">
        <f t="shared" si="1"/>
        <v>45326</v>
      </c>
      <c r="I23" s="17">
        <v>45327</v>
      </c>
      <c r="J23" s="267">
        <f t="shared" si="11"/>
        <v>45328</v>
      </c>
      <c r="K23" s="267">
        <f t="shared" si="11"/>
        <v>45329</v>
      </c>
      <c r="L23" s="267">
        <f t="shared" si="11"/>
        <v>45330</v>
      </c>
      <c r="M23" s="267">
        <f t="shared" si="2"/>
        <v>45332</v>
      </c>
      <c r="N23" s="267">
        <f t="shared" si="3"/>
        <v>45332</v>
      </c>
      <c r="O23" s="256" t="s">
        <v>57</v>
      </c>
      <c r="P23" s="17">
        <v>45336</v>
      </c>
      <c r="Q23" s="17">
        <f t="shared" si="7"/>
        <v>45337</v>
      </c>
      <c r="R23" s="227">
        <f t="shared" si="4"/>
        <v>45337</v>
      </c>
      <c r="S23" s="227">
        <f t="shared" si="5"/>
        <v>45338</v>
      </c>
    </row>
    <row r="24" customFormat="1" spans="1:19">
      <c r="A24" s="82" t="s">
        <v>193</v>
      </c>
      <c r="B24" s="256" t="s">
        <v>60</v>
      </c>
      <c r="C24" s="17">
        <v>45329</v>
      </c>
      <c r="D24" s="17">
        <f t="shared" si="10"/>
        <v>45330</v>
      </c>
      <c r="E24" s="16">
        <f t="shared" si="8"/>
        <v>45330</v>
      </c>
      <c r="F24" s="17">
        <f t="shared" ref="F24:L24" si="13">E24+1</f>
        <v>45331</v>
      </c>
      <c r="G24" s="33" t="s">
        <v>39</v>
      </c>
      <c r="H24" s="33" t="s">
        <v>194</v>
      </c>
      <c r="I24" s="17">
        <v>45336</v>
      </c>
      <c r="J24" s="267">
        <f t="shared" si="13"/>
        <v>45337</v>
      </c>
      <c r="K24" s="267">
        <f t="shared" si="13"/>
        <v>45338</v>
      </c>
      <c r="L24" s="267">
        <f t="shared" si="13"/>
        <v>45339</v>
      </c>
      <c r="M24" s="267">
        <v>45340</v>
      </c>
      <c r="N24" s="97" t="s">
        <v>195</v>
      </c>
      <c r="O24" s="97" t="s">
        <v>196</v>
      </c>
      <c r="P24" s="53" t="s">
        <v>59</v>
      </c>
      <c r="Q24" s="33" t="s">
        <v>39</v>
      </c>
      <c r="R24" s="55" t="s">
        <v>197</v>
      </c>
      <c r="S24" s="55">
        <v>45353</v>
      </c>
    </row>
    <row r="25" customFormat="1" spans="1:19">
      <c r="A25" s="83" t="s">
        <v>189</v>
      </c>
      <c r="B25" s="256" t="s">
        <v>60</v>
      </c>
      <c r="C25" s="229" t="s">
        <v>69</v>
      </c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40"/>
      <c r="O25" s="256" t="s">
        <v>59</v>
      </c>
      <c r="P25" s="229" t="s">
        <v>69</v>
      </c>
      <c r="Q25" s="230"/>
      <c r="R25" s="230"/>
      <c r="S25" s="240"/>
    </row>
    <row r="26" customFormat="1" spans="1:19">
      <c r="A26" s="82" t="s">
        <v>198</v>
      </c>
      <c r="B26" s="256" t="s">
        <v>62</v>
      </c>
      <c r="C26" s="17">
        <v>45344</v>
      </c>
      <c r="D26" s="17" t="s">
        <v>199</v>
      </c>
      <c r="E26" s="16">
        <v>45346</v>
      </c>
      <c r="F26" s="17">
        <f>E26+1</f>
        <v>45347</v>
      </c>
      <c r="G26" s="49">
        <f t="shared" si="12"/>
        <v>45349</v>
      </c>
      <c r="H26" s="49">
        <f>G26</f>
        <v>45349</v>
      </c>
      <c r="I26" s="17">
        <v>45350</v>
      </c>
      <c r="J26" s="267">
        <v>45350</v>
      </c>
      <c r="K26" s="267">
        <v>45352</v>
      </c>
      <c r="L26" s="267">
        <f>K26+1</f>
        <v>45353</v>
      </c>
      <c r="M26" s="267">
        <v>45354</v>
      </c>
      <c r="N26" s="267">
        <f>M26</f>
        <v>45354</v>
      </c>
      <c r="O26" s="256" t="s">
        <v>61</v>
      </c>
      <c r="P26" s="17">
        <v>45357</v>
      </c>
      <c r="Q26" s="17">
        <f t="shared" si="7"/>
        <v>45358</v>
      </c>
      <c r="R26" s="227">
        <f>Q26</f>
        <v>45358</v>
      </c>
      <c r="S26" s="227">
        <f>R26+1</f>
        <v>45359</v>
      </c>
    </row>
    <row r="27" customFormat="1" spans="1:19">
      <c r="A27" s="83" t="s">
        <v>189</v>
      </c>
      <c r="B27" s="256" t="s">
        <v>62</v>
      </c>
      <c r="C27" s="17">
        <v>45350</v>
      </c>
      <c r="D27" s="17">
        <f t="shared" si="10"/>
        <v>45351</v>
      </c>
      <c r="E27" s="16">
        <f>D27</f>
        <v>45351</v>
      </c>
      <c r="F27" s="17">
        <f t="shared" ref="F27:L27" si="14">E27+1</f>
        <v>45352</v>
      </c>
      <c r="G27" s="49">
        <f t="shared" si="12"/>
        <v>45354</v>
      </c>
      <c r="H27" s="49">
        <f>G27</f>
        <v>45354</v>
      </c>
      <c r="I27" s="17">
        <v>45355</v>
      </c>
      <c r="J27" s="267">
        <f t="shared" si="14"/>
        <v>45356</v>
      </c>
      <c r="K27" s="267">
        <f t="shared" si="14"/>
        <v>45357</v>
      </c>
      <c r="L27" s="267">
        <f t="shared" si="14"/>
        <v>45358</v>
      </c>
      <c r="M27" s="267">
        <f>L27+2</f>
        <v>45360</v>
      </c>
      <c r="N27" s="267">
        <f>M27</f>
        <v>45360</v>
      </c>
      <c r="O27" s="256" t="s">
        <v>61</v>
      </c>
      <c r="P27" s="17">
        <v>45364</v>
      </c>
      <c r="Q27" s="17">
        <f t="shared" si="7"/>
        <v>45365</v>
      </c>
      <c r="R27" s="227">
        <f>Q27</f>
        <v>45365</v>
      </c>
      <c r="S27" s="227">
        <f>R27+1</f>
        <v>45366</v>
      </c>
    </row>
    <row r="28" spans="1:17">
      <c r="A28" s="243"/>
      <c r="B28" s="108"/>
      <c r="C28" s="233"/>
      <c r="D28" s="233"/>
      <c r="E28" s="169"/>
      <c r="F28" s="233"/>
      <c r="G28" s="169"/>
      <c r="H28" s="233"/>
      <c r="I28" s="233"/>
      <c r="J28" s="233"/>
      <c r="K28" s="108"/>
      <c r="L28" s="233"/>
      <c r="M28" s="233"/>
      <c r="N28" s="233"/>
      <c r="O28" s="233"/>
      <c r="P28" s="169"/>
      <c r="Q28" s="233"/>
    </row>
    <row r="29" spans="1:17">
      <c r="A29" s="6" t="s">
        <v>200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>
      <c r="A30" s="258" t="s">
        <v>4</v>
      </c>
      <c r="B30" s="258" t="s">
        <v>5</v>
      </c>
      <c r="C30" s="259" t="s">
        <v>201</v>
      </c>
      <c r="D30" s="260"/>
      <c r="E30" s="259" t="s">
        <v>202</v>
      </c>
      <c r="F30" s="260"/>
      <c r="G30" s="259" t="s">
        <v>203</v>
      </c>
      <c r="H30" s="260"/>
      <c r="I30" s="282" t="s">
        <v>204</v>
      </c>
      <c r="J30" s="283"/>
      <c r="K30" s="291" t="s">
        <v>180</v>
      </c>
      <c r="L30" s="291"/>
      <c r="M30" s="258" t="s">
        <v>5</v>
      </c>
      <c r="N30" s="259" t="s">
        <v>201</v>
      </c>
      <c r="O30" s="260"/>
      <c r="P30" s="259" t="s">
        <v>202</v>
      </c>
      <c r="Q30" s="260"/>
    </row>
    <row r="31" spans="1:17">
      <c r="A31" s="261" t="s">
        <v>13</v>
      </c>
      <c r="B31" s="261" t="s">
        <v>14</v>
      </c>
      <c r="C31" s="262" t="s">
        <v>16</v>
      </c>
      <c r="D31" s="263"/>
      <c r="E31" s="262" t="s">
        <v>138</v>
      </c>
      <c r="F31" s="263"/>
      <c r="G31" s="262" t="s">
        <v>140</v>
      </c>
      <c r="H31" s="263"/>
      <c r="I31" s="262" t="s">
        <v>141</v>
      </c>
      <c r="J31" s="263"/>
      <c r="K31" s="292" t="s">
        <v>181</v>
      </c>
      <c r="L31" s="292"/>
      <c r="M31" s="261" t="s">
        <v>14</v>
      </c>
      <c r="N31" s="262" t="s">
        <v>16</v>
      </c>
      <c r="O31" s="263"/>
      <c r="P31" s="262" t="s">
        <v>138</v>
      </c>
      <c r="Q31" s="263"/>
    </row>
    <row r="32" spans="1:17">
      <c r="A32" s="152"/>
      <c r="B32" s="224"/>
      <c r="C32" s="262" t="s">
        <v>22</v>
      </c>
      <c r="D32" s="263"/>
      <c r="E32" s="262" t="s">
        <v>22</v>
      </c>
      <c r="F32" s="263"/>
      <c r="G32" s="262" t="s">
        <v>22</v>
      </c>
      <c r="H32" s="263"/>
      <c r="I32" s="262" t="s">
        <v>22</v>
      </c>
      <c r="J32" s="263"/>
      <c r="K32" s="10" t="s">
        <v>22</v>
      </c>
      <c r="L32" s="10"/>
      <c r="M32" s="224"/>
      <c r="N32" s="262" t="s">
        <v>22</v>
      </c>
      <c r="O32" s="263"/>
      <c r="P32" s="262" t="s">
        <v>22</v>
      </c>
      <c r="Q32" s="263"/>
    </row>
    <row r="33" ht="25.5" spans="1:17">
      <c r="A33" s="152"/>
      <c r="B33" s="224"/>
      <c r="C33" s="225" t="s">
        <v>205</v>
      </c>
      <c r="D33" s="225" t="s">
        <v>206</v>
      </c>
      <c r="E33" s="225" t="s">
        <v>207</v>
      </c>
      <c r="F33" s="225" t="s">
        <v>208</v>
      </c>
      <c r="G33" s="225" t="s">
        <v>209</v>
      </c>
      <c r="H33" s="225" t="s">
        <v>149</v>
      </c>
      <c r="I33" s="225" t="s">
        <v>210</v>
      </c>
      <c r="J33" s="225" t="s">
        <v>211</v>
      </c>
      <c r="K33" s="294" t="s">
        <v>212</v>
      </c>
      <c r="L33" s="294" t="s">
        <v>213</v>
      </c>
      <c r="M33" s="224"/>
      <c r="N33" s="225" t="s">
        <v>214</v>
      </c>
      <c r="O33" s="225" t="s">
        <v>206</v>
      </c>
      <c r="P33" s="225" t="s">
        <v>215</v>
      </c>
      <c r="Q33" s="225" t="s">
        <v>208</v>
      </c>
    </row>
    <row r="34" hidden="1" spans="1:17">
      <c r="A34" s="78" t="s">
        <v>216</v>
      </c>
      <c r="B34" s="78" t="s">
        <v>217</v>
      </c>
      <c r="C34" s="97" t="s">
        <v>173</v>
      </c>
      <c r="D34" s="77">
        <v>45261</v>
      </c>
      <c r="E34" s="77">
        <f t="shared" ref="E34:E38" si="15">D34+1</f>
        <v>45262</v>
      </c>
      <c r="F34" s="77">
        <f t="shared" ref="F34:F38" si="16">E34+1</f>
        <v>45263</v>
      </c>
      <c r="G34" s="264">
        <f t="shared" ref="G34:G38" si="17">F34+3</f>
        <v>45266</v>
      </c>
      <c r="H34" s="77">
        <f t="shared" ref="H34:H38" si="18">G34</f>
        <v>45266</v>
      </c>
      <c r="I34" s="77">
        <f>H34+2</f>
        <v>45268</v>
      </c>
      <c r="J34" s="77">
        <f t="shared" ref="J34:J38" si="19">I34+1</f>
        <v>45269</v>
      </c>
      <c r="K34" s="77">
        <f t="shared" ref="K34:K38" si="20">J34+1</f>
        <v>45270</v>
      </c>
      <c r="L34" s="77">
        <f t="shared" ref="L34:L38" si="21">K34</f>
        <v>45270</v>
      </c>
      <c r="M34" s="78" t="s">
        <v>218</v>
      </c>
      <c r="N34" s="77">
        <v>45274</v>
      </c>
      <c r="O34" s="77">
        <f>N34+1</f>
        <v>45275</v>
      </c>
      <c r="P34" s="77">
        <f t="shared" ref="P34:P38" si="22">O34+1</f>
        <v>45276</v>
      </c>
      <c r="Q34" s="77">
        <f t="shared" ref="Q34:Q37" si="23">P34+1</f>
        <v>45277</v>
      </c>
    </row>
    <row r="35" hidden="1" spans="1:17">
      <c r="A35" s="78" t="s">
        <v>156</v>
      </c>
      <c r="B35" s="78" t="s">
        <v>157</v>
      </c>
      <c r="C35" s="265" t="s">
        <v>219</v>
      </c>
      <c r="D35" s="77">
        <v>45268</v>
      </c>
      <c r="E35" s="77">
        <f t="shared" si="15"/>
        <v>45269</v>
      </c>
      <c r="F35" s="77">
        <f t="shared" si="16"/>
        <v>45270</v>
      </c>
      <c r="G35" s="264">
        <f t="shared" si="17"/>
        <v>45273</v>
      </c>
      <c r="H35" s="77">
        <f t="shared" si="18"/>
        <v>45273</v>
      </c>
      <c r="I35" s="86" t="s">
        <v>159</v>
      </c>
      <c r="J35" s="87"/>
      <c r="K35" s="86" t="s">
        <v>220</v>
      </c>
      <c r="L35" s="87"/>
      <c r="M35" s="78" t="s">
        <v>160</v>
      </c>
      <c r="N35" s="266" t="s">
        <v>221</v>
      </c>
      <c r="O35" s="77">
        <v>45282</v>
      </c>
      <c r="P35" s="77">
        <f t="shared" si="22"/>
        <v>45283</v>
      </c>
      <c r="Q35" s="77">
        <f t="shared" si="23"/>
        <v>45284</v>
      </c>
    </row>
    <row r="36" hidden="1" spans="1:17">
      <c r="A36" s="78" t="s">
        <v>216</v>
      </c>
      <c r="B36" s="78" t="s">
        <v>222</v>
      </c>
      <c r="C36" s="77">
        <v>45274</v>
      </c>
      <c r="D36" s="77">
        <f t="shared" ref="D36" si="24">C36+1</f>
        <v>45275</v>
      </c>
      <c r="E36" s="77">
        <f t="shared" si="15"/>
        <v>45276</v>
      </c>
      <c r="F36" s="77">
        <f t="shared" si="16"/>
        <v>45277</v>
      </c>
      <c r="G36" s="264">
        <f t="shared" si="17"/>
        <v>45280</v>
      </c>
      <c r="H36" s="77">
        <f t="shared" si="18"/>
        <v>45280</v>
      </c>
      <c r="I36" s="86" t="s">
        <v>223</v>
      </c>
      <c r="J36" s="87"/>
      <c r="K36" s="86" t="s">
        <v>224</v>
      </c>
      <c r="L36" s="87"/>
      <c r="M36" s="78" t="s">
        <v>225</v>
      </c>
      <c r="N36" s="77">
        <v>45288</v>
      </c>
      <c r="O36" s="77">
        <f t="shared" ref="O36:O38" si="25">N36+1</f>
        <v>45289</v>
      </c>
      <c r="P36" s="77">
        <f t="shared" si="22"/>
        <v>45290</v>
      </c>
      <c r="Q36" s="77">
        <f t="shared" si="23"/>
        <v>45291</v>
      </c>
    </row>
    <row r="37" hidden="1" spans="1:17">
      <c r="A37" s="78" t="s">
        <v>156</v>
      </c>
      <c r="B37" s="78" t="s">
        <v>217</v>
      </c>
      <c r="C37" s="266" t="s">
        <v>221</v>
      </c>
      <c r="D37" s="77">
        <v>45282</v>
      </c>
      <c r="E37" s="77">
        <f t="shared" si="15"/>
        <v>45283</v>
      </c>
      <c r="F37" s="77">
        <f t="shared" si="16"/>
        <v>45284</v>
      </c>
      <c r="G37" s="264">
        <f t="shared" si="17"/>
        <v>45287</v>
      </c>
      <c r="H37" s="265" t="s">
        <v>226</v>
      </c>
      <c r="I37" s="77">
        <v>45289</v>
      </c>
      <c r="J37" s="77">
        <f t="shared" si="19"/>
        <v>45290</v>
      </c>
      <c r="K37" s="77">
        <f t="shared" si="20"/>
        <v>45291</v>
      </c>
      <c r="L37" s="77">
        <f t="shared" si="21"/>
        <v>45291</v>
      </c>
      <c r="M37" s="78" t="s">
        <v>218</v>
      </c>
      <c r="N37" s="77">
        <v>45302</v>
      </c>
      <c r="O37" s="77">
        <f t="shared" si="25"/>
        <v>45303</v>
      </c>
      <c r="P37" s="77">
        <f t="shared" si="22"/>
        <v>45304</v>
      </c>
      <c r="Q37" s="265" t="s">
        <v>121</v>
      </c>
    </row>
    <row r="38" customFormat="1" spans="1:17">
      <c r="A38" s="257" t="s">
        <v>216</v>
      </c>
      <c r="B38" s="257" t="s">
        <v>227</v>
      </c>
      <c r="C38" s="267">
        <v>45288</v>
      </c>
      <c r="D38" s="267">
        <f t="shared" ref="D38:D42" si="26">C38+1</f>
        <v>45289</v>
      </c>
      <c r="E38" s="267">
        <f t="shared" si="15"/>
        <v>45290</v>
      </c>
      <c r="F38" s="267">
        <f t="shared" si="16"/>
        <v>45291</v>
      </c>
      <c r="G38" s="264">
        <f t="shared" si="17"/>
        <v>45294</v>
      </c>
      <c r="H38" s="267">
        <f t="shared" ref="H38:H42" si="27">G38</f>
        <v>45294</v>
      </c>
      <c r="I38" s="267">
        <f>H38+2</f>
        <v>45296</v>
      </c>
      <c r="J38" s="267">
        <f t="shared" si="19"/>
        <v>45297</v>
      </c>
      <c r="K38" s="267">
        <f t="shared" si="20"/>
        <v>45298</v>
      </c>
      <c r="L38" s="267">
        <f t="shared" si="21"/>
        <v>45298</v>
      </c>
      <c r="M38" s="257" t="s">
        <v>228</v>
      </c>
      <c r="N38" s="267">
        <v>45309</v>
      </c>
      <c r="O38" s="267">
        <f t="shared" si="25"/>
        <v>45310</v>
      </c>
      <c r="P38" s="267">
        <f t="shared" si="22"/>
        <v>45311</v>
      </c>
      <c r="Q38" s="33" t="s">
        <v>229</v>
      </c>
    </row>
    <row r="39" customFormat="1" spans="1:17">
      <c r="A39" s="50" t="s">
        <v>230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69"/>
    </row>
    <row r="40" customFormat="1" spans="1:17">
      <c r="A40" s="53" t="s">
        <v>198</v>
      </c>
      <c r="B40" s="257" t="s">
        <v>56</v>
      </c>
      <c r="C40" s="267">
        <v>45302</v>
      </c>
      <c r="D40" s="267">
        <f t="shared" si="26"/>
        <v>45303</v>
      </c>
      <c r="E40" s="267">
        <f>D40+1</f>
        <v>45304</v>
      </c>
      <c r="F40" s="267">
        <f>E40+1</f>
        <v>45305</v>
      </c>
      <c r="G40" s="264">
        <f>F40+3</f>
        <v>45308</v>
      </c>
      <c r="H40" s="267">
        <f t="shared" si="27"/>
        <v>45308</v>
      </c>
      <c r="I40" s="86" t="s">
        <v>231</v>
      </c>
      <c r="J40" s="87"/>
      <c r="K40" s="86" t="s">
        <v>232</v>
      </c>
      <c r="L40" s="87"/>
      <c r="M40" s="257" t="s">
        <v>54</v>
      </c>
      <c r="N40" s="84" t="s">
        <v>233</v>
      </c>
      <c r="O40" s="267">
        <v>45317</v>
      </c>
      <c r="P40" s="267">
        <f t="shared" ref="O40:Q40" si="28">O40+1</f>
        <v>45318</v>
      </c>
      <c r="Q40" s="267">
        <f t="shared" si="28"/>
        <v>45319</v>
      </c>
    </row>
    <row r="41" customFormat="1" spans="1:17">
      <c r="A41" s="53" t="s">
        <v>193</v>
      </c>
      <c r="B41" s="53" t="s">
        <v>58</v>
      </c>
      <c r="C41" s="17">
        <v>45314</v>
      </c>
      <c r="D41" s="17">
        <f>C41</f>
        <v>45314</v>
      </c>
      <c r="E41" s="17">
        <f>D41+1</f>
        <v>45315</v>
      </c>
      <c r="F41" s="17">
        <f>E41</f>
        <v>45315</v>
      </c>
      <c r="G41" s="84" t="s">
        <v>234</v>
      </c>
      <c r="H41" s="267">
        <v>45317</v>
      </c>
      <c r="I41" s="86" t="s">
        <v>235</v>
      </c>
      <c r="J41" s="87"/>
      <c r="K41" s="86" t="s">
        <v>236</v>
      </c>
      <c r="L41" s="87"/>
      <c r="M41" s="53" t="s">
        <v>57</v>
      </c>
      <c r="N41" s="79" t="s">
        <v>237</v>
      </c>
      <c r="O41" s="80"/>
      <c r="P41" s="84" t="s">
        <v>238</v>
      </c>
      <c r="Q41" s="84" t="s">
        <v>194</v>
      </c>
    </row>
    <row r="42" customFormat="1" spans="1:17">
      <c r="A42" s="257" t="s">
        <v>198</v>
      </c>
      <c r="B42" s="257" t="s">
        <v>58</v>
      </c>
      <c r="C42" s="84" t="s">
        <v>233</v>
      </c>
      <c r="D42" s="267">
        <v>45317</v>
      </c>
      <c r="E42" s="267">
        <f>D42+1</f>
        <v>45318</v>
      </c>
      <c r="F42" s="267">
        <f>E42+1</f>
        <v>45319</v>
      </c>
      <c r="G42" s="264">
        <f>F42+3</f>
        <v>45322</v>
      </c>
      <c r="H42" s="267">
        <f t="shared" si="27"/>
        <v>45322</v>
      </c>
      <c r="I42" s="267">
        <v>45324</v>
      </c>
      <c r="J42" s="84" t="s">
        <v>239</v>
      </c>
      <c r="K42" s="97" t="s">
        <v>240</v>
      </c>
      <c r="L42" s="97" t="s">
        <v>241</v>
      </c>
      <c r="M42" s="53" t="s">
        <v>57</v>
      </c>
      <c r="N42" s="84" t="s">
        <v>242</v>
      </c>
      <c r="O42" s="84">
        <v>45345</v>
      </c>
      <c r="P42" s="84">
        <f t="shared" ref="P42:P47" si="29">O42+1</f>
        <v>45346</v>
      </c>
      <c r="Q42" s="84">
        <f t="shared" ref="Q42:Q47" si="30">P42+1</f>
        <v>45347</v>
      </c>
    </row>
    <row r="43" customFormat="1" spans="1:17">
      <c r="A43" s="47" t="s">
        <v>193</v>
      </c>
      <c r="B43" s="47" t="s">
        <v>60</v>
      </c>
      <c r="C43" s="182" t="s">
        <v>237</v>
      </c>
      <c r="D43" s="193"/>
      <c r="E43" s="267" t="s">
        <v>238</v>
      </c>
      <c r="F43" s="267" t="s">
        <v>194</v>
      </c>
      <c r="G43" s="264">
        <v>45336</v>
      </c>
      <c r="H43" s="267">
        <v>45337</v>
      </c>
      <c r="I43" s="267">
        <v>45338</v>
      </c>
      <c r="J43" s="267">
        <f t="shared" ref="J41:J47" si="31">I43+1</f>
        <v>45339</v>
      </c>
      <c r="K43" s="267">
        <f t="shared" ref="K41:K47" si="32">J43+1</f>
        <v>45340</v>
      </c>
      <c r="L43" s="97" t="s">
        <v>195</v>
      </c>
      <c r="M43" s="97" t="s">
        <v>196</v>
      </c>
      <c r="N43" s="53" t="s">
        <v>59</v>
      </c>
      <c r="O43" s="84">
        <v>45352</v>
      </c>
      <c r="P43" s="84">
        <f t="shared" si="29"/>
        <v>45353</v>
      </c>
      <c r="Q43" s="84">
        <f t="shared" si="30"/>
        <v>45354</v>
      </c>
    </row>
    <row r="44" customFormat="1" spans="1:17">
      <c r="A44" s="257" t="s">
        <v>198</v>
      </c>
      <c r="B44" s="257" t="s">
        <v>60</v>
      </c>
      <c r="C44" s="268" t="s">
        <v>69</v>
      </c>
      <c r="D44" s="269"/>
      <c r="E44" s="269"/>
      <c r="F44" s="269"/>
      <c r="G44" s="269"/>
      <c r="H44" s="269"/>
      <c r="I44" s="269"/>
      <c r="J44" s="269"/>
      <c r="K44" s="269"/>
      <c r="L44" s="295"/>
      <c r="M44" s="257" t="s">
        <v>59</v>
      </c>
      <c r="N44" s="296" t="s">
        <v>69</v>
      </c>
      <c r="O44" s="297"/>
      <c r="P44" s="297"/>
      <c r="Q44" s="304"/>
    </row>
    <row r="45" customFormat="1" spans="1:17">
      <c r="A45" s="47" t="s">
        <v>193</v>
      </c>
      <c r="B45" s="47" t="s">
        <v>62</v>
      </c>
      <c r="C45" s="268" t="s">
        <v>69</v>
      </c>
      <c r="D45" s="269"/>
      <c r="E45" s="269"/>
      <c r="F45" s="269"/>
      <c r="G45" s="269"/>
      <c r="H45" s="269"/>
      <c r="I45" s="269"/>
      <c r="J45" s="269"/>
      <c r="K45" s="269"/>
      <c r="L45" s="295"/>
      <c r="M45" s="257" t="s">
        <v>61</v>
      </c>
      <c r="N45" s="296" t="s">
        <v>69</v>
      </c>
      <c r="O45" s="297"/>
      <c r="P45" s="297"/>
      <c r="Q45" s="304"/>
    </row>
    <row r="46" customFormat="1" spans="1:17">
      <c r="A46" s="257" t="s">
        <v>198</v>
      </c>
      <c r="B46" s="257" t="s">
        <v>62</v>
      </c>
      <c r="C46" s="84" t="s">
        <v>242</v>
      </c>
      <c r="D46" s="267">
        <v>45345</v>
      </c>
      <c r="E46" s="267">
        <v>45347</v>
      </c>
      <c r="F46" s="84" t="s">
        <v>243</v>
      </c>
      <c r="G46" s="264">
        <v>45350</v>
      </c>
      <c r="H46" s="267">
        <f>G46</f>
        <v>45350</v>
      </c>
      <c r="I46" s="267">
        <f>H46+2</f>
        <v>45352</v>
      </c>
      <c r="J46" s="267">
        <f t="shared" si="31"/>
        <v>45353</v>
      </c>
      <c r="K46" s="267">
        <f t="shared" si="32"/>
        <v>45354</v>
      </c>
      <c r="L46" s="267">
        <f>K46</f>
        <v>45354</v>
      </c>
      <c r="M46" s="257" t="s">
        <v>61</v>
      </c>
      <c r="N46" s="17">
        <v>45358</v>
      </c>
      <c r="O46" s="267">
        <f>N46+1</f>
        <v>45359</v>
      </c>
      <c r="P46" s="267">
        <f t="shared" si="29"/>
        <v>45360</v>
      </c>
      <c r="Q46" s="267">
        <f t="shared" si="30"/>
        <v>45361</v>
      </c>
    </row>
    <row r="47" customFormat="1" spans="1:17">
      <c r="A47" s="47" t="s">
        <v>193</v>
      </c>
      <c r="B47" s="47" t="s">
        <v>64</v>
      </c>
      <c r="C47" s="17">
        <v>45351</v>
      </c>
      <c r="D47" s="267">
        <f>C47+1</f>
        <v>45352</v>
      </c>
      <c r="E47" s="267">
        <f>D47+1</f>
        <v>45353</v>
      </c>
      <c r="F47" s="267">
        <f>E47+1</f>
        <v>45354</v>
      </c>
      <c r="G47" s="264">
        <f>F47+3</f>
        <v>45357</v>
      </c>
      <c r="H47" s="267">
        <f>G47</f>
        <v>45357</v>
      </c>
      <c r="I47" s="267">
        <f>H47+2</f>
        <v>45359</v>
      </c>
      <c r="J47" s="267">
        <f t="shared" si="31"/>
        <v>45360</v>
      </c>
      <c r="K47" s="267">
        <f t="shared" si="32"/>
        <v>45361</v>
      </c>
      <c r="L47" s="267">
        <f>K47</f>
        <v>45361</v>
      </c>
      <c r="M47" s="257" t="s">
        <v>63</v>
      </c>
      <c r="N47" s="17">
        <v>45365</v>
      </c>
      <c r="O47" s="267">
        <f>N47+1</f>
        <v>45366</v>
      </c>
      <c r="P47" s="267">
        <f t="shared" si="29"/>
        <v>45367</v>
      </c>
      <c r="Q47" s="267">
        <f t="shared" si="30"/>
        <v>45368</v>
      </c>
    </row>
    <row r="48" ht="15.75" spans="1:17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298"/>
      <c r="M48" s="298"/>
      <c r="N48" s="298"/>
      <c r="O48" s="298"/>
      <c r="P48" s="299"/>
      <c r="Q48" s="298"/>
    </row>
    <row r="49" ht="16.4" customHeight="1" spans="1:17">
      <c r="A49" s="23" t="s">
        <v>76</v>
      </c>
      <c r="B49" s="270"/>
      <c r="C49" s="106" t="s">
        <v>244</v>
      </c>
      <c r="D49" s="106"/>
      <c r="E49" s="106"/>
      <c r="F49" s="106"/>
      <c r="G49" s="106"/>
      <c r="H49" s="106"/>
      <c r="I49" s="106"/>
      <c r="J49" s="106"/>
      <c r="K49" s="106"/>
      <c r="L49" s="5"/>
      <c r="M49" s="5"/>
      <c r="N49" s="212"/>
      <c r="O49" s="5"/>
      <c r="P49" s="5"/>
      <c r="Q49" s="5"/>
    </row>
    <row r="50" ht="16.4" customHeight="1" spans="1:17">
      <c r="A50" s="62" t="s">
        <v>245</v>
      </c>
      <c r="B50" s="62"/>
      <c r="C50" s="90" t="s">
        <v>246</v>
      </c>
      <c r="D50" s="90"/>
      <c r="E50" s="90"/>
      <c r="F50" s="90"/>
      <c r="G50" s="90"/>
      <c r="H50" s="90"/>
      <c r="I50" s="90"/>
      <c r="J50" s="90"/>
      <c r="K50" s="90"/>
      <c r="L50" s="5"/>
      <c r="M50" s="5"/>
      <c r="N50" s="5"/>
      <c r="O50" s="5"/>
      <c r="P50" s="5"/>
      <c r="Q50" s="5"/>
    </row>
    <row r="51" ht="16" hidden="1" customHeight="1" spans="1:17">
      <c r="A51" s="271" t="s">
        <v>247</v>
      </c>
      <c r="B51" s="272"/>
      <c r="C51" s="29" t="s">
        <v>248</v>
      </c>
      <c r="D51" s="30"/>
      <c r="E51" s="30"/>
      <c r="F51" s="30"/>
      <c r="G51" s="30"/>
      <c r="H51" s="30"/>
      <c r="I51" s="30"/>
      <c r="J51" s="30"/>
      <c r="K51" s="36"/>
      <c r="L51" s="5"/>
      <c r="M51" s="5"/>
      <c r="N51" s="5"/>
      <c r="O51" s="5"/>
      <c r="P51" s="5"/>
      <c r="Q51" s="5"/>
    </row>
    <row r="52" ht="16.4" customHeight="1" spans="1:17">
      <c r="A52" s="271" t="s">
        <v>247</v>
      </c>
      <c r="B52" s="272"/>
      <c r="C52" s="273" t="s">
        <v>249</v>
      </c>
      <c r="D52" s="274"/>
      <c r="E52" s="274"/>
      <c r="F52" s="274"/>
      <c r="G52" s="274"/>
      <c r="H52" s="274"/>
      <c r="I52" s="274"/>
      <c r="J52" s="274"/>
      <c r="K52" s="300"/>
      <c r="L52" s="5"/>
      <c r="M52" s="5"/>
      <c r="N52" s="5"/>
      <c r="O52" s="5"/>
      <c r="P52" s="5"/>
      <c r="Q52" s="5"/>
    </row>
    <row r="53" ht="16.4" customHeight="1" spans="1:17">
      <c r="A53" s="271" t="s">
        <v>247</v>
      </c>
      <c r="B53" s="272"/>
      <c r="C53" s="273" t="s">
        <v>250</v>
      </c>
      <c r="D53" s="274"/>
      <c r="E53" s="274"/>
      <c r="F53" s="274"/>
      <c r="G53" s="274"/>
      <c r="H53" s="274"/>
      <c r="I53" s="274"/>
      <c r="J53" s="274"/>
      <c r="K53" s="300"/>
      <c r="L53" s="5"/>
      <c r="M53" s="5"/>
      <c r="N53" s="5"/>
      <c r="O53" s="5"/>
      <c r="P53" s="5"/>
      <c r="Q53" s="5"/>
    </row>
    <row r="54" ht="16.4" customHeight="1" spans="1:17">
      <c r="A54" s="271" t="s">
        <v>251</v>
      </c>
      <c r="B54" s="272"/>
      <c r="C54" s="198" t="s">
        <v>252</v>
      </c>
      <c r="D54" s="198"/>
      <c r="E54" s="198"/>
      <c r="F54" s="198"/>
      <c r="G54" s="198"/>
      <c r="H54" s="198"/>
      <c r="I54" s="198"/>
      <c r="J54" s="198"/>
      <c r="K54" s="198"/>
      <c r="L54" s="5"/>
      <c r="M54" s="5"/>
      <c r="N54" s="5"/>
      <c r="O54" s="5"/>
      <c r="P54" s="5"/>
      <c r="Q54" s="5"/>
    </row>
    <row r="55" ht="16.4" customHeight="1" spans="1:17">
      <c r="A55" s="275" t="s">
        <v>253</v>
      </c>
      <c r="B55" s="276"/>
      <c r="C55" s="277" t="s">
        <v>254</v>
      </c>
      <c r="D55" s="278"/>
      <c r="E55" s="278"/>
      <c r="F55" s="278"/>
      <c r="G55" s="278"/>
      <c r="H55" s="278"/>
      <c r="I55" s="278"/>
      <c r="J55" s="278"/>
      <c r="K55" s="301"/>
      <c r="L55" s="5"/>
      <c r="M55" s="5"/>
      <c r="N55" s="5"/>
      <c r="O55" s="5"/>
      <c r="P55" s="5"/>
      <c r="Q55" s="5"/>
    </row>
    <row r="56" ht="16.4" customHeight="1" spans="1:17">
      <c r="A56" s="271" t="s">
        <v>255</v>
      </c>
      <c r="B56" s="272"/>
      <c r="C56" s="90" t="s">
        <v>256</v>
      </c>
      <c r="D56" s="90"/>
      <c r="E56" s="90"/>
      <c r="F56" s="90"/>
      <c r="G56" s="90"/>
      <c r="H56" s="90"/>
      <c r="I56" s="90"/>
      <c r="J56" s="90"/>
      <c r="K56" s="90"/>
      <c r="L56" s="5"/>
      <c r="M56" s="5"/>
      <c r="N56" s="5"/>
      <c r="O56" s="5"/>
      <c r="P56" s="5"/>
      <c r="Q56" s="5"/>
    </row>
    <row r="57" ht="17.5" hidden="1" customHeight="1" spans="1:17">
      <c r="A57" s="279" t="s">
        <v>257</v>
      </c>
      <c r="B57" s="279"/>
      <c r="C57" s="198" t="s">
        <v>258</v>
      </c>
      <c r="D57" s="198"/>
      <c r="E57" s="198"/>
      <c r="F57" s="198"/>
      <c r="G57" s="198"/>
      <c r="H57" s="198"/>
      <c r="I57" s="198"/>
      <c r="J57" s="198"/>
      <c r="K57" s="198"/>
      <c r="L57" s="5"/>
      <c r="M57" s="5"/>
      <c r="N57" s="5"/>
      <c r="O57" s="5"/>
      <c r="P57" s="5"/>
      <c r="Q57" s="5"/>
    </row>
    <row r="58" ht="17.5" customHeight="1" spans="1:17">
      <c r="A58" s="279" t="s">
        <v>257</v>
      </c>
      <c r="B58" s="279"/>
      <c r="C58" s="280" t="s">
        <v>259</v>
      </c>
      <c r="D58" s="280"/>
      <c r="E58" s="280"/>
      <c r="F58" s="280"/>
      <c r="G58" s="280"/>
      <c r="H58" s="280"/>
      <c r="I58" s="280"/>
      <c r="J58" s="280"/>
      <c r="K58" s="280"/>
      <c r="L58" s="5"/>
      <c r="M58" s="5"/>
      <c r="N58" s="5"/>
      <c r="O58" s="5"/>
      <c r="P58" s="5"/>
      <c r="Q58" s="5"/>
    </row>
    <row r="60" ht="16.4" customHeight="1" spans="1:17">
      <c r="A60" s="23" t="s">
        <v>76</v>
      </c>
      <c r="B60" s="270"/>
      <c r="C60" s="106" t="s">
        <v>260</v>
      </c>
      <c r="D60" s="106"/>
      <c r="E60" s="106"/>
      <c r="F60" s="106"/>
      <c r="G60" s="106"/>
      <c r="H60" s="106"/>
      <c r="I60" s="106"/>
      <c r="J60" s="106"/>
      <c r="K60" s="106"/>
      <c r="L60" s="5"/>
      <c r="M60" s="5"/>
      <c r="N60" s="212"/>
      <c r="O60" s="5"/>
      <c r="P60" s="5"/>
      <c r="Q60" s="5"/>
    </row>
    <row r="61" ht="16.4" customHeight="1" spans="1:17">
      <c r="A61" s="281" t="s">
        <v>80</v>
      </c>
      <c r="B61" s="281"/>
      <c r="C61" s="90" t="s">
        <v>261</v>
      </c>
      <c r="D61" s="90"/>
      <c r="E61" s="90"/>
      <c r="F61" s="90"/>
      <c r="G61" s="90"/>
      <c r="H61" s="90"/>
      <c r="I61" s="90"/>
      <c r="J61" s="90"/>
      <c r="K61" s="90"/>
      <c r="L61" s="5"/>
      <c r="M61" s="5"/>
      <c r="N61" s="5"/>
      <c r="O61" s="5"/>
      <c r="P61" s="5"/>
      <c r="Q61" s="5"/>
    </row>
    <row r="62" ht="16.4" customHeight="1" spans="1:17">
      <c r="A62" s="62" t="s">
        <v>245</v>
      </c>
      <c r="B62" s="62"/>
      <c r="C62" s="90" t="s">
        <v>246</v>
      </c>
      <c r="D62" s="90"/>
      <c r="E62" s="90"/>
      <c r="F62" s="90"/>
      <c r="G62" s="90"/>
      <c r="H62" s="90"/>
      <c r="I62" s="90"/>
      <c r="J62" s="90"/>
      <c r="K62" s="90"/>
      <c r="L62" s="5"/>
      <c r="M62" s="5"/>
      <c r="N62" s="5"/>
      <c r="O62" s="5"/>
      <c r="P62" s="5"/>
      <c r="Q62" s="5"/>
    </row>
    <row r="63" ht="16.4" customHeight="1" spans="1:17">
      <c r="A63" s="271" t="s">
        <v>251</v>
      </c>
      <c r="B63" s="272"/>
      <c r="C63" s="198" t="s">
        <v>252</v>
      </c>
      <c r="D63" s="198"/>
      <c r="E63" s="198"/>
      <c r="F63" s="198"/>
      <c r="G63" s="198"/>
      <c r="H63" s="198"/>
      <c r="I63" s="198"/>
      <c r="J63" s="198"/>
      <c r="K63" s="198"/>
      <c r="L63" s="5"/>
      <c r="M63" s="5"/>
      <c r="N63" s="5"/>
      <c r="O63" s="5"/>
      <c r="P63" s="5"/>
      <c r="Q63" s="5"/>
    </row>
    <row r="64" ht="16.4" hidden="1" customHeight="1" spans="1:17">
      <c r="A64" s="271" t="s">
        <v>255</v>
      </c>
      <c r="B64" s="272"/>
      <c r="C64" s="90" t="s">
        <v>256</v>
      </c>
      <c r="D64" s="90"/>
      <c r="E64" s="90"/>
      <c r="F64" s="90"/>
      <c r="G64" s="90"/>
      <c r="H64" s="90"/>
      <c r="I64" s="90"/>
      <c r="J64" s="90"/>
      <c r="K64" s="90"/>
      <c r="L64" s="5"/>
      <c r="M64" s="5"/>
      <c r="N64" s="5"/>
      <c r="O64" s="5"/>
      <c r="P64" s="5"/>
      <c r="Q64" s="5"/>
    </row>
    <row r="65" ht="16.4" customHeight="1" spans="1:17">
      <c r="A65" s="271" t="s">
        <v>255</v>
      </c>
      <c r="B65" s="272"/>
      <c r="C65" s="305" t="s">
        <v>262</v>
      </c>
      <c r="D65" s="305"/>
      <c r="E65" s="305"/>
      <c r="F65" s="305"/>
      <c r="G65" s="305"/>
      <c r="H65" s="305"/>
      <c r="I65" s="305"/>
      <c r="J65" s="305"/>
      <c r="K65" s="305"/>
      <c r="L65" s="5"/>
      <c r="M65" s="5"/>
      <c r="N65" s="5"/>
      <c r="O65" s="5"/>
      <c r="P65" s="5"/>
      <c r="Q65" s="5"/>
    </row>
    <row r="66" ht="17.5" customHeight="1" spans="1:17">
      <c r="A66" s="279" t="s">
        <v>257</v>
      </c>
      <c r="B66" s="279"/>
      <c r="C66" s="280" t="s">
        <v>259</v>
      </c>
      <c r="D66" s="280"/>
      <c r="E66" s="280"/>
      <c r="F66" s="280"/>
      <c r="G66" s="280"/>
      <c r="H66" s="280"/>
      <c r="I66" s="280"/>
      <c r="J66" s="280"/>
      <c r="K66" s="280"/>
      <c r="L66" s="5"/>
      <c r="M66" s="5"/>
      <c r="N66" s="5"/>
      <c r="O66" s="5"/>
      <c r="P66" s="5"/>
      <c r="Q66" s="5"/>
    </row>
    <row r="67" ht="17.5" customHeight="1" spans="1:17">
      <c r="A67" s="279" t="s">
        <v>253</v>
      </c>
      <c r="B67" s="279"/>
      <c r="C67" s="198" t="s">
        <v>254</v>
      </c>
      <c r="D67" s="198"/>
      <c r="E67" s="198"/>
      <c r="F67" s="198"/>
      <c r="G67" s="198"/>
      <c r="H67" s="198"/>
      <c r="I67" s="198"/>
      <c r="J67" s="198"/>
      <c r="K67" s="198"/>
      <c r="L67" s="5"/>
      <c r="M67" s="5"/>
      <c r="N67" s="5"/>
      <c r="O67" s="5"/>
      <c r="P67" s="5"/>
      <c r="Q67" s="5"/>
    </row>
  </sheetData>
  <mergeCells count="144">
    <mergeCell ref="B1:S1"/>
    <mergeCell ref="B2:S2"/>
    <mergeCell ref="A4:S4"/>
    <mergeCell ref="C5:D5"/>
    <mergeCell ref="E5:F5"/>
    <mergeCell ref="G5:H5"/>
    <mergeCell ref="I5:J5"/>
    <mergeCell ref="K5:L5"/>
    <mergeCell ref="N5:O5"/>
    <mergeCell ref="P5:Q5"/>
    <mergeCell ref="R5:S5"/>
    <mergeCell ref="C6:D6"/>
    <mergeCell ref="E6:F6"/>
    <mergeCell ref="G6:H6"/>
    <mergeCell ref="I6:J6"/>
    <mergeCell ref="K6:L6"/>
    <mergeCell ref="N6:O6"/>
    <mergeCell ref="P6:Q6"/>
    <mergeCell ref="R6:S6"/>
    <mergeCell ref="C7:D7"/>
    <mergeCell ref="E7:F7"/>
    <mergeCell ref="G7:H7"/>
    <mergeCell ref="I7:J7"/>
    <mergeCell ref="K7:L7"/>
    <mergeCell ref="N7:O7"/>
    <mergeCell ref="P7:Q7"/>
    <mergeCell ref="R7:S7"/>
    <mergeCell ref="C9:D9"/>
    <mergeCell ref="N11:S11"/>
    <mergeCell ref="C12:D12"/>
    <mergeCell ref="E12:F12"/>
    <mergeCell ref="N12:O12"/>
    <mergeCell ref="P12:Q12"/>
    <mergeCell ref="R12:S12"/>
    <mergeCell ref="C13:D13"/>
    <mergeCell ref="E13:F13"/>
    <mergeCell ref="N13:O13"/>
    <mergeCell ref="P13:Q13"/>
    <mergeCell ref="A14:S14"/>
    <mergeCell ref="A15:S15"/>
    <mergeCell ref="C16:D16"/>
    <mergeCell ref="E16:F16"/>
    <mergeCell ref="G16:H16"/>
    <mergeCell ref="I16:J16"/>
    <mergeCell ref="K16:L16"/>
    <mergeCell ref="M16:N16"/>
    <mergeCell ref="P16:Q16"/>
    <mergeCell ref="R16:S16"/>
    <mergeCell ref="C17:D17"/>
    <mergeCell ref="E17:F17"/>
    <mergeCell ref="G17:H17"/>
    <mergeCell ref="I17:J17"/>
    <mergeCell ref="K17:L17"/>
    <mergeCell ref="M17:N17"/>
    <mergeCell ref="P17:Q17"/>
    <mergeCell ref="R17:S17"/>
    <mergeCell ref="C18:D18"/>
    <mergeCell ref="E18:F18"/>
    <mergeCell ref="G18:H18"/>
    <mergeCell ref="I18:J18"/>
    <mergeCell ref="K18:L18"/>
    <mergeCell ref="M18:N18"/>
    <mergeCell ref="P18:Q18"/>
    <mergeCell ref="R18:S18"/>
    <mergeCell ref="C20:D20"/>
    <mergeCell ref="E20:F20"/>
    <mergeCell ref="C21:D21"/>
    <mergeCell ref="E21:F21"/>
    <mergeCell ref="G22:H22"/>
    <mergeCell ref="O22:S22"/>
    <mergeCell ref="C25:N25"/>
    <mergeCell ref="P25:S25"/>
    <mergeCell ref="A29:Q29"/>
    <mergeCell ref="C30:D30"/>
    <mergeCell ref="E30:F30"/>
    <mergeCell ref="G30:H30"/>
    <mergeCell ref="I30:J30"/>
    <mergeCell ref="K30:L30"/>
    <mergeCell ref="N30:O30"/>
    <mergeCell ref="P30:Q30"/>
    <mergeCell ref="C31:D31"/>
    <mergeCell ref="E31:F31"/>
    <mergeCell ref="G31:H31"/>
    <mergeCell ref="I31:J31"/>
    <mergeCell ref="K31:L31"/>
    <mergeCell ref="N31:O31"/>
    <mergeCell ref="P31:Q31"/>
    <mergeCell ref="C32:D32"/>
    <mergeCell ref="E32:F32"/>
    <mergeCell ref="G32:H32"/>
    <mergeCell ref="I32:J32"/>
    <mergeCell ref="K32:L32"/>
    <mergeCell ref="N32:O32"/>
    <mergeCell ref="P32:Q32"/>
    <mergeCell ref="I35:J35"/>
    <mergeCell ref="K35:L35"/>
    <mergeCell ref="I36:J36"/>
    <mergeCell ref="K36:L36"/>
    <mergeCell ref="A39:Q39"/>
    <mergeCell ref="I40:J40"/>
    <mergeCell ref="K40:L40"/>
    <mergeCell ref="I41:J41"/>
    <mergeCell ref="K41:L41"/>
    <mergeCell ref="N41:O41"/>
    <mergeCell ref="C43:D43"/>
    <mergeCell ref="C44:L44"/>
    <mergeCell ref="N44:Q44"/>
    <mergeCell ref="C45:L45"/>
    <mergeCell ref="N45:Q45"/>
    <mergeCell ref="A49:B49"/>
    <mergeCell ref="C49:K49"/>
    <mergeCell ref="A50:B50"/>
    <mergeCell ref="C50:K50"/>
    <mergeCell ref="C51:K51"/>
    <mergeCell ref="A52:B52"/>
    <mergeCell ref="C52:K52"/>
    <mergeCell ref="A53:B53"/>
    <mergeCell ref="C53:K53"/>
    <mergeCell ref="A54:B54"/>
    <mergeCell ref="C54:K54"/>
    <mergeCell ref="A55:B55"/>
    <mergeCell ref="C55:K55"/>
    <mergeCell ref="A56:B56"/>
    <mergeCell ref="C56:K56"/>
    <mergeCell ref="A57:B57"/>
    <mergeCell ref="C57:K57"/>
    <mergeCell ref="A58:B58"/>
    <mergeCell ref="C58:K58"/>
    <mergeCell ref="A60:B60"/>
    <mergeCell ref="C60:K60"/>
    <mergeCell ref="A61:B61"/>
    <mergeCell ref="C61:K61"/>
    <mergeCell ref="A62:B62"/>
    <mergeCell ref="C62:K62"/>
    <mergeCell ref="A63:B63"/>
    <mergeCell ref="C63:K63"/>
    <mergeCell ref="A64:B64"/>
    <mergeCell ref="C64:K64"/>
    <mergeCell ref="A65:B65"/>
    <mergeCell ref="C65:K65"/>
    <mergeCell ref="A66:B66"/>
    <mergeCell ref="C66:K66"/>
    <mergeCell ref="A67:B67"/>
    <mergeCell ref="C67:K67"/>
  </mergeCells>
  <pageMargins left="0.75" right="0.75" top="1" bottom="1" header="0.5" footer="0.5"/>
  <pageSetup paperSize="9" scale="67" orientation="landscape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H35"/>
  <sheetViews>
    <sheetView topLeftCell="A4" workbookViewId="0">
      <selection activeCell="P14" sqref="P14"/>
    </sheetView>
  </sheetViews>
  <sheetFormatPr defaultColWidth="9" defaultRowHeight="14.25"/>
  <cols>
    <col min="1" max="1" width="19" customWidth="1"/>
    <col min="2" max="21" width="7.58333333333333" customWidth="1"/>
    <col min="22" max="23" width="7.33333333333333" customWidth="1"/>
  </cols>
  <sheetData>
    <row r="1" ht="52.4" customHeight="1" spans="2:19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17.15" customHeight="1" spans="2:19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19.75" customHeight="1" spans="1:242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</row>
    <row r="4" s="4" customFormat="1" ht="15.75" spans="1:21">
      <c r="A4" s="217" t="s">
        <v>263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47"/>
      <c r="U4" s="247"/>
    </row>
    <row r="5" ht="17.15" customHeight="1" spans="1:21">
      <c r="A5" s="219" t="s">
        <v>4</v>
      </c>
      <c r="B5" s="219" t="s">
        <v>5</v>
      </c>
      <c r="C5" s="39" t="s">
        <v>264</v>
      </c>
      <c r="D5" s="10"/>
      <c r="E5" s="220" t="s">
        <v>265</v>
      </c>
      <c r="F5" s="221"/>
      <c r="G5" s="219" t="s">
        <v>266</v>
      </c>
      <c r="H5" s="219"/>
      <c r="I5" s="39" t="s">
        <v>267</v>
      </c>
      <c r="J5" s="10"/>
      <c r="K5" s="236" t="s">
        <v>268</v>
      </c>
      <c r="L5" s="237"/>
      <c r="M5" s="219" t="s">
        <v>5</v>
      </c>
      <c r="N5" s="39" t="s">
        <v>264</v>
      </c>
      <c r="O5" s="10"/>
      <c r="P5" s="220" t="s">
        <v>265</v>
      </c>
      <c r="Q5" s="221"/>
      <c r="R5" s="219" t="s">
        <v>266</v>
      </c>
      <c r="S5" s="219"/>
      <c r="T5" s="39" t="s">
        <v>267</v>
      </c>
      <c r="U5" s="10"/>
    </row>
    <row r="6" spans="1:21">
      <c r="A6" s="222" t="s">
        <v>13</v>
      </c>
      <c r="B6" s="222" t="s">
        <v>14</v>
      </c>
      <c r="C6" s="10" t="s">
        <v>269</v>
      </c>
      <c r="D6" s="10"/>
      <c r="E6" s="42" t="s">
        <v>270</v>
      </c>
      <c r="F6" s="43"/>
      <c r="G6" s="42" t="s">
        <v>271</v>
      </c>
      <c r="H6" s="43"/>
      <c r="I6" s="11" t="s">
        <v>140</v>
      </c>
      <c r="J6" s="12"/>
      <c r="K6" s="42" t="s">
        <v>141</v>
      </c>
      <c r="L6" s="43"/>
      <c r="M6" s="222" t="s">
        <v>14</v>
      </c>
      <c r="N6" s="10" t="s">
        <v>269</v>
      </c>
      <c r="O6" s="10"/>
      <c r="P6" s="42" t="s">
        <v>270</v>
      </c>
      <c r="Q6" s="43"/>
      <c r="R6" s="42" t="s">
        <v>271</v>
      </c>
      <c r="S6" s="43"/>
      <c r="T6" s="11" t="s">
        <v>140</v>
      </c>
      <c r="U6" s="12"/>
    </row>
    <row r="7" spans="1:21">
      <c r="A7" s="223"/>
      <c r="B7" s="223"/>
      <c r="C7" s="42" t="s">
        <v>22</v>
      </c>
      <c r="D7" s="43"/>
      <c r="E7" s="42" t="s">
        <v>22</v>
      </c>
      <c r="F7" s="43"/>
      <c r="G7" s="42" t="s">
        <v>22</v>
      </c>
      <c r="H7" s="43"/>
      <c r="I7" s="42" t="s">
        <v>22</v>
      </c>
      <c r="J7" s="43"/>
      <c r="K7" s="42" t="s">
        <v>22</v>
      </c>
      <c r="L7" s="43"/>
      <c r="M7" s="223"/>
      <c r="N7" s="42" t="s">
        <v>22</v>
      </c>
      <c r="O7" s="43"/>
      <c r="P7" s="42" t="s">
        <v>22</v>
      </c>
      <c r="Q7" s="43"/>
      <c r="R7" s="42" t="s">
        <v>22</v>
      </c>
      <c r="S7" s="43"/>
      <c r="T7" s="42" t="s">
        <v>22</v>
      </c>
      <c r="U7" s="43"/>
    </row>
    <row r="8" ht="25.5" spans="1:21">
      <c r="A8" s="152"/>
      <c r="B8" s="224"/>
      <c r="C8" s="225" t="s">
        <v>272</v>
      </c>
      <c r="D8" s="225" t="s">
        <v>273</v>
      </c>
      <c r="E8" s="213" t="s">
        <v>274</v>
      </c>
      <c r="F8" s="213" t="s">
        <v>275</v>
      </c>
      <c r="G8" s="213" t="s">
        <v>276</v>
      </c>
      <c r="H8" s="213" t="s">
        <v>277</v>
      </c>
      <c r="I8" s="213" t="s">
        <v>278</v>
      </c>
      <c r="J8" s="213" t="s">
        <v>279</v>
      </c>
      <c r="K8" s="213" t="s">
        <v>280</v>
      </c>
      <c r="L8" s="213" t="s">
        <v>281</v>
      </c>
      <c r="M8" s="225"/>
      <c r="N8" s="225" t="s">
        <v>272</v>
      </c>
      <c r="O8" s="225" t="s">
        <v>273</v>
      </c>
      <c r="P8" s="213" t="s">
        <v>274</v>
      </c>
      <c r="Q8" s="213" t="s">
        <v>275</v>
      </c>
      <c r="R8" s="213" t="s">
        <v>276</v>
      </c>
      <c r="S8" s="213" t="s">
        <v>277</v>
      </c>
      <c r="T8" s="213" t="s">
        <v>278</v>
      </c>
      <c r="U8" s="213" t="s">
        <v>279</v>
      </c>
    </row>
    <row r="9" hidden="1" spans="1:23">
      <c r="A9" s="47" t="s">
        <v>282</v>
      </c>
      <c r="B9" s="226" t="s">
        <v>283</v>
      </c>
      <c r="C9" s="17">
        <v>45265</v>
      </c>
      <c r="D9" s="227">
        <f t="shared" ref="D9:D18" si="0">C9</f>
        <v>45265</v>
      </c>
      <c r="E9" s="17">
        <v>45267</v>
      </c>
      <c r="F9" s="227">
        <f t="shared" ref="F9:F18" si="1">E9</f>
        <v>45267</v>
      </c>
      <c r="G9" s="227">
        <f t="shared" ref="G9:G18" si="2">F9+1</f>
        <v>45268</v>
      </c>
      <c r="H9" s="227">
        <f t="shared" ref="H9:H18" si="3">G9</f>
        <v>45268</v>
      </c>
      <c r="I9" s="227">
        <f t="shared" ref="I9:I18" si="4">H9+1</f>
        <v>45269</v>
      </c>
      <c r="J9" s="238">
        <f t="shared" ref="J9:J18" si="5">I9</f>
        <v>45269</v>
      </c>
      <c r="K9" s="239">
        <v>45270</v>
      </c>
      <c r="L9" s="239">
        <v>45271</v>
      </c>
      <c r="M9" s="85" t="s">
        <v>284</v>
      </c>
      <c r="N9" s="227">
        <f t="shared" ref="N9:N18" si="6">L9+1</f>
        <v>45272</v>
      </c>
      <c r="O9" s="227">
        <f t="shared" ref="O9:O18" si="7">N9</f>
        <v>45272</v>
      </c>
      <c r="P9" s="17">
        <v>45274</v>
      </c>
      <c r="Q9" s="227">
        <f t="shared" ref="Q9:Q18" si="8">P9</f>
        <v>45274</v>
      </c>
      <c r="R9" s="227">
        <f t="shared" ref="R9:R18" si="9">Q9+1</f>
        <v>45275</v>
      </c>
      <c r="S9" s="227">
        <f t="shared" ref="S9:S18" si="10">R9</f>
        <v>45275</v>
      </c>
      <c r="T9" s="227">
        <f t="shared" ref="T9:T18" si="11">S9+1</f>
        <v>45276</v>
      </c>
      <c r="U9" s="238">
        <f t="shared" ref="U9:U18" si="12">T9</f>
        <v>45276</v>
      </c>
      <c r="V9" s="233"/>
      <c r="W9" s="233"/>
    </row>
    <row r="10" hidden="1" spans="1:23">
      <c r="A10" s="47" t="s">
        <v>282</v>
      </c>
      <c r="B10" s="226" t="s">
        <v>285</v>
      </c>
      <c r="C10" s="17">
        <v>45272</v>
      </c>
      <c r="D10" s="227">
        <f t="shared" si="0"/>
        <v>45272</v>
      </c>
      <c r="E10" s="17">
        <v>45274</v>
      </c>
      <c r="F10" s="227">
        <f t="shared" si="1"/>
        <v>45274</v>
      </c>
      <c r="G10" s="227">
        <f t="shared" si="2"/>
        <v>45275</v>
      </c>
      <c r="H10" s="227">
        <f t="shared" si="3"/>
        <v>45275</v>
      </c>
      <c r="I10" s="227">
        <f t="shared" si="4"/>
        <v>45276</v>
      </c>
      <c r="J10" s="238">
        <f t="shared" si="5"/>
        <v>45276</v>
      </c>
      <c r="K10" s="239">
        <v>45277</v>
      </c>
      <c r="L10" s="239">
        <v>45278</v>
      </c>
      <c r="M10" s="85" t="s">
        <v>286</v>
      </c>
      <c r="N10" s="227">
        <f t="shared" si="6"/>
        <v>45279</v>
      </c>
      <c r="O10" s="227">
        <f t="shared" si="7"/>
        <v>45279</v>
      </c>
      <c r="P10" s="17">
        <v>45281</v>
      </c>
      <c r="Q10" s="227">
        <f t="shared" si="8"/>
        <v>45281</v>
      </c>
      <c r="R10" s="227">
        <f t="shared" si="9"/>
        <v>45282</v>
      </c>
      <c r="S10" s="227">
        <f t="shared" si="10"/>
        <v>45282</v>
      </c>
      <c r="T10" s="227">
        <f t="shared" si="11"/>
        <v>45283</v>
      </c>
      <c r="U10" s="238">
        <f t="shared" si="12"/>
        <v>45283</v>
      </c>
      <c r="V10" s="233"/>
      <c r="W10" s="233"/>
    </row>
    <row r="11" hidden="1" spans="1:23">
      <c r="A11" s="47" t="s">
        <v>282</v>
      </c>
      <c r="B11" s="226" t="s">
        <v>157</v>
      </c>
      <c r="C11" s="17">
        <v>45279</v>
      </c>
      <c r="D11" s="227">
        <f t="shared" si="0"/>
        <v>45279</v>
      </c>
      <c r="E11" s="17">
        <v>45281</v>
      </c>
      <c r="F11" s="227">
        <f t="shared" si="1"/>
        <v>45281</v>
      </c>
      <c r="G11" s="227">
        <f t="shared" si="2"/>
        <v>45282</v>
      </c>
      <c r="H11" s="227">
        <f t="shared" si="3"/>
        <v>45282</v>
      </c>
      <c r="I11" s="227">
        <f t="shared" si="4"/>
        <v>45283</v>
      </c>
      <c r="J11" s="238">
        <f t="shared" si="5"/>
        <v>45283</v>
      </c>
      <c r="K11" s="239">
        <v>45284</v>
      </c>
      <c r="L11" s="239">
        <f t="shared" ref="L11:L18" si="13">K11+1</f>
        <v>45285</v>
      </c>
      <c r="M11" s="85" t="s">
        <v>160</v>
      </c>
      <c r="N11" s="227">
        <f t="shared" si="6"/>
        <v>45286</v>
      </c>
      <c r="O11" s="227">
        <f t="shared" si="7"/>
        <v>45286</v>
      </c>
      <c r="P11" s="17">
        <v>45288</v>
      </c>
      <c r="Q11" s="227">
        <f t="shared" si="8"/>
        <v>45288</v>
      </c>
      <c r="R11" s="227">
        <f t="shared" si="9"/>
        <v>45289</v>
      </c>
      <c r="S11" s="227">
        <f t="shared" si="10"/>
        <v>45289</v>
      </c>
      <c r="T11" s="227">
        <f t="shared" si="11"/>
        <v>45290</v>
      </c>
      <c r="U11" s="238">
        <f t="shared" si="12"/>
        <v>45290</v>
      </c>
      <c r="V11" s="233"/>
      <c r="W11" s="233"/>
    </row>
    <row r="12" hidden="1" spans="1:23">
      <c r="A12" s="47" t="s">
        <v>282</v>
      </c>
      <c r="B12" s="226" t="s">
        <v>217</v>
      </c>
      <c r="C12" s="17">
        <v>45286</v>
      </c>
      <c r="D12" s="227">
        <f t="shared" si="0"/>
        <v>45286</v>
      </c>
      <c r="E12" s="17">
        <v>45288</v>
      </c>
      <c r="F12" s="227">
        <f t="shared" si="1"/>
        <v>45288</v>
      </c>
      <c r="G12" s="227">
        <f t="shared" si="2"/>
        <v>45289</v>
      </c>
      <c r="H12" s="227">
        <f t="shared" si="3"/>
        <v>45289</v>
      </c>
      <c r="I12" s="227">
        <f t="shared" si="4"/>
        <v>45290</v>
      </c>
      <c r="J12" s="238">
        <f t="shared" si="5"/>
        <v>45290</v>
      </c>
      <c r="K12" s="239">
        <v>45291</v>
      </c>
      <c r="L12" s="239">
        <f t="shared" si="13"/>
        <v>45292</v>
      </c>
      <c r="M12" s="85" t="s">
        <v>218</v>
      </c>
      <c r="N12" s="227">
        <f t="shared" si="6"/>
        <v>45293</v>
      </c>
      <c r="O12" s="227">
        <f t="shared" si="7"/>
        <v>45293</v>
      </c>
      <c r="P12" s="17">
        <v>45295</v>
      </c>
      <c r="Q12" s="227">
        <f t="shared" si="8"/>
        <v>45295</v>
      </c>
      <c r="R12" s="227">
        <f t="shared" si="9"/>
        <v>45296</v>
      </c>
      <c r="S12" s="227">
        <f t="shared" si="10"/>
        <v>45296</v>
      </c>
      <c r="T12" s="227">
        <f t="shared" si="11"/>
        <v>45297</v>
      </c>
      <c r="U12" s="238">
        <f t="shared" si="12"/>
        <v>45297</v>
      </c>
      <c r="V12" s="233"/>
      <c r="W12" s="233"/>
    </row>
    <row r="13" spans="1:23">
      <c r="A13" s="47" t="s">
        <v>282</v>
      </c>
      <c r="B13" s="228" t="s">
        <v>56</v>
      </c>
      <c r="C13" s="17">
        <v>45293</v>
      </c>
      <c r="D13" s="227">
        <f t="shared" si="0"/>
        <v>45293</v>
      </c>
      <c r="E13" s="17">
        <v>45295</v>
      </c>
      <c r="F13" s="227">
        <f t="shared" si="1"/>
        <v>45295</v>
      </c>
      <c r="G13" s="227">
        <f t="shared" si="2"/>
        <v>45296</v>
      </c>
      <c r="H13" s="227">
        <f t="shared" si="3"/>
        <v>45296</v>
      </c>
      <c r="I13" s="227">
        <f t="shared" si="4"/>
        <v>45297</v>
      </c>
      <c r="J13" s="238">
        <f t="shared" si="5"/>
        <v>45297</v>
      </c>
      <c r="K13" s="239">
        <v>45298</v>
      </c>
      <c r="L13" s="239">
        <f t="shared" si="13"/>
        <v>45299</v>
      </c>
      <c r="M13" s="85" t="s">
        <v>54</v>
      </c>
      <c r="N13" s="227">
        <f t="shared" si="6"/>
        <v>45300</v>
      </c>
      <c r="O13" s="227">
        <f t="shared" si="7"/>
        <v>45300</v>
      </c>
      <c r="P13" s="17">
        <v>45302</v>
      </c>
      <c r="Q13" s="227">
        <f t="shared" si="8"/>
        <v>45302</v>
      </c>
      <c r="R13" s="227">
        <f t="shared" si="9"/>
        <v>45303</v>
      </c>
      <c r="S13" s="227">
        <f t="shared" si="10"/>
        <v>45303</v>
      </c>
      <c r="T13" s="227">
        <f t="shared" si="11"/>
        <v>45304</v>
      </c>
      <c r="U13" s="238">
        <f t="shared" si="12"/>
        <v>45304</v>
      </c>
      <c r="V13" s="233"/>
      <c r="W13" s="233"/>
    </row>
    <row r="14" spans="1:23">
      <c r="A14" s="47" t="s">
        <v>282</v>
      </c>
      <c r="B14" s="228" t="s">
        <v>58</v>
      </c>
      <c r="C14" s="17">
        <v>45300</v>
      </c>
      <c r="D14" s="227">
        <f t="shared" si="0"/>
        <v>45300</v>
      </c>
      <c r="E14" s="17">
        <v>45302</v>
      </c>
      <c r="F14" s="227">
        <f t="shared" si="1"/>
        <v>45302</v>
      </c>
      <c r="G14" s="227">
        <f t="shared" si="2"/>
        <v>45303</v>
      </c>
      <c r="H14" s="227">
        <f t="shared" si="3"/>
        <v>45303</v>
      </c>
      <c r="I14" s="227">
        <f t="shared" si="4"/>
        <v>45304</v>
      </c>
      <c r="J14" s="238">
        <f t="shared" si="5"/>
        <v>45304</v>
      </c>
      <c r="K14" s="239">
        <v>45305</v>
      </c>
      <c r="L14" s="239">
        <f t="shared" si="13"/>
        <v>45306</v>
      </c>
      <c r="M14" s="85" t="s">
        <v>57</v>
      </c>
      <c r="N14" s="227">
        <f t="shared" si="6"/>
        <v>45307</v>
      </c>
      <c r="O14" s="227">
        <f t="shared" si="7"/>
        <v>45307</v>
      </c>
      <c r="P14" s="84" t="s">
        <v>287</v>
      </c>
      <c r="Q14" s="17">
        <v>45309</v>
      </c>
      <c r="R14" s="227">
        <f t="shared" si="9"/>
        <v>45310</v>
      </c>
      <c r="S14" s="227">
        <f t="shared" si="10"/>
        <v>45310</v>
      </c>
      <c r="T14" s="227">
        <f t="shared" si="11"/>
        <v>45311</v>
      </c>
      <c r="U14" s="238">
        <f t="shared" si="12"/>
        <v>45311</v>
      </c>
      <c r="V14" s="233"/>
      <c r="W14" s="233"/>
    </row>
    <row r="15" spans="1:23">
      <c r="A15" s="47" t="s">
        <v>282</v>
      </c>
      <c r="B15" s="228" t="s">
        <v>60</v>
      </c>
      <c r="C15" s="17">
        <v>45307</v>
      </c>
      <c r="D15" s="227">
        <f t="shared" si="0"/>
        <v>45307</v>
      </c>
      <c r="E15" s="84" t="s">
        <v>287</v>
      </c>
      <c r="F15" s="17">
        <v>45309</v>
      </c>
      <c r="G15" s="227">
        <f t="shared" si="2"/>
        <v>45310</v>
      </c>
      <c r="H15" s="227">
        <f t="shared" si="3"/>
        <v>45310</v>
      </c>
      <c r="I15" s="227">
        <f t="shared" si="4"/>
        <v>45311</v>
      </c>
      <c r="J15" s="238">
        <f t="shared" si="5"/>
        <v>45311</v>
      </c>
      <c r="K15" s="239">
        <v>45312</v>
      </c>
      <c r="L15" s="239">
        <f t="shared" si="13"/>
        <v>45313</v>
      </c>
      <c r="M15" s="85" t="s">
        <v>59</v>
      </c>
      <c r="N15" s="227">
        <f t="shared" si="6"/>
        <v>45314</v>
      </c>
      <c r="O15" s="227">
        <f t="shared" si="7"/>
        <v>45314</v>
      </c>
      <c r="P15" s="17">
        <v>45316</v>
      </c>
      <c r="Q15" s="227">
        <f t="shared" si="8"/>
        <v>45316</v>
      </c>
      <c r="R15" s="227">
        <f t="shared" si="9"/>
        <v>45317</v>
      </c>
      <c r="S15" s="227">
        <f t="shared" si="10"/>
        <v>45317</v>
      </c>
      <c r="T15" s="227">
        <f t="shared" si="11"/>
        <v>45318</v>
      </c>
      <c r="U15" s="238">
        <f t="shared" si="12"/>
        <v>45318</v>
      </c>
      <c r="V15" s="233"/>
      <c r="W15" s="233"/>
    </row>
    <row r="16" spans="1:23">
      <c r="A16" s="47" t="s">
        <v>282</v>
      </c>
      <c r="B16" s="228" t="s">
        <v>62</v>
      </c>
      <c r="C16" s="17">
        <v>45314</v>
      </c>
      <c r="D16" s="227">
        <f t="shared" si="0"/>
        <v>45314</v>
      </c>
      <c r="E16" s="17">
        <v>45316</v>
      </c>
      <c r="F16" s="227">
        <f t="shared" si="1"/>
        <v>45316</v>
      </c>
      <c r="G16" s="227">
        <f t="shared" si="2"/>
        <v>45317</v>
      </c>
      <c r="H16" s="227">
        <f t="shared" si="3"/>
        <v>45317</v>
      </c>
      <c r="I16" s="227">
        <f t="shared" si="4"/>
        <v>45318</v>
      </c>
      <c r="J16" s="238">
        <f t="shared" si="5"/>
        <v>45318</v>
      </c>
      <c r="K16" s="239">
        <f t="shared" ref="K16:K18" si="14">J16+1</f>
        <v>45319</v>
      </c>
      <c r="L16" s="239">
        <f t="shared" si="13"/>
        <v>45320</v>
      </c>
      <c r="M16" s="85" t="s">
        <v>61</v>
      </c>
      <c r="N16" s="227">
        <f t="shared" si="6"/>
        <v>45321</v>
      </c>
      <c r="O16" s="227">
        <f t="shared" si="7"/>
        <v>45321</v>
      </c>
      <c r="P16" s="17">
        <v>45323</v>
      </c>
      <c r="Q16" s="227">
        <f t="shared" si="8"/>
        <v>45323</v>
      </c>
      <c r="R16" s="227">
        <f t="shared" si="9"/>
        <v>45324</v>
      </c>
      <c r="S16" s="227">
        <f t="shared" si="10"/>
        <v>45324</v>
      </c>
      <c r="T16" s="227">
        <f t="shared" si="11"/>
        <v>45325</v>
      </c>
      <c r="U16" s="238">
        <f t="shared" si="12"/>
        <v>45325</v>
      </c>
      <c r="V16" s="233"/>
      <c r="W16" s="233"/>
    </row>
    <row r="17" spans="1:23">
      <c r="A17" s="47" t="s">
        <v>282</v>
      </c>
      <c r="B17" s="228" t="s">
        <v>64</v>
      </c>
      <c r="C17" s="17">
        <v>45321</v>
      </c>
      <c r="D17" s="227">
        <f t="shared" si="0"/>
        <v>45321</v>
      </c>
      <c r="E17" s="17">
        <v>45323</v>
      </c>
      <c r="F17" s="227">
        <f t="shared" si="1"/>
        <v>45323</v>
      </c>
      <c r="G17" s="227">
        <f t="shared" si="2"/>
        <v>45324</v>
      </c>
      <c r="H17" s="227">
        <f t="shared" si="3"/>
        <v>45324</v>
      </c>
      <c r="I17" s="227">
        <f t="shared" si="4"/>
        <v>45325</v>
      </c>
      <c r="J17" s="238">
        <f t="shared" si="5"/>
        <v>45325</v>
      </c>
      <c r="K17" s="239">
        <f t="shared" si="14"/>
        <v>45326</v>
      </c>
      <c r="L17" s="239">
        <f t="shared" si="13"/>
        <v>45327</v>
      </c>
      <c r="M17" s="85" t="s">
        <v>63</v>
      </c>
      <c r="N17" s="227">
        <f t="shared" si="6"/>
        <v>45328</v>
      </c>
      <c r="O17" s="227">
        <f t="shared" si="7"/>
        <v>45328</v>
      </c>
      <c r="P17" s="17">
        <v>45330</v>
      </c>
      <c r="Q17" s="227">
        <f t="shared" si="8"/>
        <v>45330</v>
      </c>
      <c r="R17" s="227">
        <f t="shared" si="9"/>
        <v>45331</v>
      </c>
      <c r="S17" s="227">
        <f t="shared" si="10"/>
        <v>45331</v>
      </c>
      <c r="T17" s="227">
        <f t="shared" si="11"/>
        <v>45332</v>
      </c>
      <c r="U17" s="238">
        <f t="shared" si="12"/>
        <v>45332</v>
      </c>
      <c r="V17" s="233"/>
      <c r="W17" s="233"/>
    </row>
    <row r="18" spans="1:23">
      <c r="A18" s="47" t="s">
        <v>282</v>
      </c>
      <c r="B18" s="228" t="s">
        <v>67</v>
      </c>
      <c r="C18" s="17">
        <v>45328</v>
      </c>
      <c r="D18" s="227">
        <f t="shared" si="0"/>
        <v>45328</v>
      </c>
      <c r="E18" s="17">
        <v>45330</v>
      </c>
      <c r="F18" s="227">
        <f t="shared" si="1"/>
        <v>45330</v>
      </c>
      <c r="G18" s="227">
        <f t="shared" si="2"/>
        <v>45331</v>
      </c>
      <c r="H18" s="227">
        <f t="shared" si="3"/>
        <v>45331</v>
      </c>
      <c r="I18" s="227">
        <f t="shared" si="4"/>
        <v>45332</v>
      </c>
      <c r="J18" s="238">
        <f t="shared" si="5"/>
        <v>45332</v>
      </c>
      <c r="K18" s="239">
        <f t="shared" si="14"/>
        <v>45333</v>
      </c>
      <c r="L18" s="239">
        <f t="shared" si="13"/>
        <v>45334</v>
      </c>
      <c r="M18" s="85" t="s">
        <v>65</v>
      </c>
      <c r="N18" s="17">
        <v>45342</v>
      </c>
      <c r="O18" s="227">
        <f t="shared" si="7"/>
        <v>45342</v>
      </c>
      <c r="P18" s="17">
        <v>45344</v>
      </c>
      <c r="Q18" s="227">
        <f t="shared" si="8"/>
        <v>45344</v>
      </c>
      <c r="R18" s="227">
        <f t="shared" si="9"/>
        <v>45345</v>
      </c>
      <c r="S18" s="227">
        <f t="shared" si="10"/>
        <v>45345</v>
      </c>
      <c r="T18" s="227">
        <f t="shared" si="11"/>
        <v>45346</v>
      </c>
      <c r="U18" s="238">
        <f t="shared" si="12"/>
        <v>45346</v>
      </c>
      <c r="V18" s="233"/>
      <c r="W18" s="233"/>
    </row>
    <row r="19" spans="1:23">
      <c r="A19" s="47" t="s">
        <v>282</v>
      </c>
      <c r="B19" s="228" t="s">
        <v>70</v>
      </c>
      <c r="C19" s="229" t="s">
        <v>69</v>
      </c>
      <c r="D19" s="230"/>
      <c r="E19" s="230"/>
      <c r="F19" s="230"/>
      <c r="G19" s="230"/>
      <c r="H19" s="230"/>
      <c r="I19" s="230"/>
      <c r="J19" s="230"/>
      <c r="K19" s="230"/>
      <c r="L19" s="240"/>
      <c r="M19" s="85" t="s">
        <v>68</v>
      </c>
      <c r="N19" s="241" t="s">
        <v>69</v>
      </c>
      <c r="O19" s="242"/>
      <c r="P19" s="242"/>
      <c r="Q19" s="242"/>
      <c r="R19" s="242"/>
      <c r="S19" s="242"/>
      <c r="T19" s="242"/>
      <c r="U19" s="248"/>
      <c r="V19" s="233"/>
      <c r="W19" s="233"/>
    </row>
    <row r="20" spans="1:23">
      <c r="A20" s="47" t="s">
        <v>282</v>
      </c>
      <c r="B20" s="228" t="s">
        <v>73</v>
      </c>
      <c r="C20" s="17">
        <v>45342</v>
      </c>
      <c r="D20" s="227">
        <f t="shared" ref="D20:H20" si="15">C20</f>
        <v>45342</v>
      </c>
      <c r="E20" s="17">
        <v>45344</v>
      </c>
      <c r="F20" s="227">
        <f t="shared" si="15"/>
        <v>45344</v>
      </c>
      <c r="G20" s="227">
        <f t="shared" ref="G20:L20" si="16">F20+1</f>
        <v>45345</v>
      </c>
      <c r="H20" s="227">
        <f t="shared" si="15"/>
        <v>45345</v>
      </c>
      <c r="I20" s="227">
        <f t="shared" si="16"/>
        <v>45346</v>
      </c>
      <c r="J20" s="238">
        <f t="shared" ref="J20:J23" si="17">I20</f>
        <v>45346</v>
      </c>
      <c r="K20" s="239">
        <f t="shared" si="16"/>
        <v>45347</v>
      </c>
      <c r="L20" s="239">
        <f t="shared" si="16"/>
        <v>45348</v>
      </c>
      <c r="M20" s="85" t="s">
        <v>71</v>
      </c>
      <c r="N20" s="227">
        <f t="shared" ref="N20:N23" si="18">L20+1</f>
        <v>45349</v>
      </c>
      <c r="O20" s="227">
        <f t="shared" ref="O20:S20" si="19">N20</f>
        <v>45349</v>
      </c>
      <c r="P20" s="17">
        <v>45351</v>
      </c>
      <c r="Q20" s="227">
        <f t="shared" si="19"/>
        <v>45351</v>
      </c>
      <c r="R20" s="227">
        <f t="shared" ref="R20:R23" si="20">Q20+1</f>
        <v>45352</v>
      </c>
      <c r="S20" s="227">
        <f t="shared" si="19"/>
        <v>45352</v>
      </c>
      <c r="T20" s="227">
        <f t="shared" ref="T20:T23" si="21">S20+1</f>
        <v>45353</v>
      </c>
      <c r="U20" s="238">
        <f t="shared" ref="U20:U23" si="22">T20</f>
        <v>45353</v>
      </c>
      <c r="V20" s="233"/>
      <c r="W20" s="233"/>
    </row>
    <row r="21" spans="1:23">
      <c r="A21" s="47" t="s">
        <v>282</v>
      </c>
      <c r="B21" s="228" t="s">
        <v>75</v>
      </c>
      <c r="C21" s="17">
        <v>45349</v>
      </c>
      <c r="D21" s="227">
        <f t="shared" ref="D21:H21" si="23">C21</f>
        <v>45349</v>
      </c>
      <c r="E21" s="17">
        <v>45351</v>
      </c>
      <c r="F21" s="227">
        <f t="shared" si="23"/>
        <v>45351</v>
      </c>
      <c r="G21" s="227">
        <f t="shared" ref="G21:L21" si="24">F21+1</f>
        <v>45352</v>
      </c>
      <c r="H21" s="227">
        <f t="shared" si="23"/>
        <v>45352</v>
      </c>
      <c r="I21" s="227">
        <f t="shared" si="24"/>
        <v>45353</v>
      </c>
      <c r="J21" s="238">
        <f t="shared" si="17"/>
        <v>45353</v>
      </c>
      <c r="K21" s="239">
        <f t="shared" si="24"/>
        <v>45354</v>
      </c>
      <c r="L21" s="239">
        <f t="shared" si="24"/>
        <v>45355</v>
      </c>
      <c r="M21" s="85" t="s">
        <v>74</v>
      </c>
      <c r="N21" s="227">
        <f t="shared" si="18"/>
        <v>45356</v>
      </c>
      <c r="O21" s="227">
        <f t="shared" ref="O21:S21" si="25">N21</f>
        <v>45356</v>
      </c>
      <c r="P21" s="17">
        <v>45358</v>
      </c>
      <c r="Q21" s="227">
        <f t="shared" si="25"/>
        <v>45358</v>
      </c>
      <c r="R21" s="227">
        <f t="shared" si="20"/>
        <v>45359</v>
      </c>
      <c r="S21" s="227">
        <f t="shared" si="25"/>
        <v>45359</v>
      </c>
      <c r="T21" s="227">
        <f t="shared" si="21"/>
        <v>45360</v>
      </c>
      <c r="U21" s="238">
        <f t="shared" si="22"/>
        <v>45360</v>
      </c>
      <c r="V21" s="233"/>
      <c r="W21" s="233"/>
    </row>
    <row r="22" hidden="1" spans="1:23">
      <c r="A22" s="47" t="s">
        <v>282</v>
      </c>
      <c r="B22" s="228" t="s">
        <v>288</v>
      </c>
      <c r="C22" s="17">
        <v>45356</v>
      </c>
      <c r="D22" s="227">
        <f t="shared" ref="D22:H22" si="26">C22</f>
        <v>45356</v>
      </c>
      <c r="E22" s="17">
        <v>45358</v>
      </c>
      <c r="F22" s="227">
        <f t="shared" si="26"/>
        <v>45358</v>
      </c>
      <c r="G22" s="227">
        <f t="shared" ref="G22:L22" si="27">F22+1</f>
        <v>45359</v>
      </c>
      <c r="H22" s="227">
        <f t="shared" si="26"/>
        <v>45359</v>
      </c>
      <c r="I22" s="227">
        <f t="shared" si="27"/>
        <v>45360</v>
      </c>
      <c r="J22" s="238">
        <f t="shared" si="17"/>
        <v>45360</v>
      </c>
      <c r="K22" s="239">
        <f t="shared" si="27"/>
        <v>45361</v>
      </c>
      <c r="L22" s="239">
        <f t="shared" si="27"/>
        <v>45362</v>
      </c>
      <c r="M22" s="85" t="s">
        <v>289</v>
      </c>
      <c r="N22" s="227">
        <f t="shared" si="18"/>
        <v>45363</v>
      </c>
      <c r="O22" s="227">
        <f t="shared" ref="O22:S22" si="28">N22</f>
        <v>45363</v>
      </c>
      <c r="P22" s="17">
        <v>45365</v>
      </c>
      <c r="Q22" s="227">
        <f t="shared" si="28"/>
        <v>45365</v>
      </c>
      <c r="R22" s="227">
        <f t="shared" si="20"/>
        <v>45366</v>
      </c>
      <c r="S22" s="227">
        <f t="shared" si="28"/>
        <v>45366</v>
      </c>
      <c r="T22" s="227">
        <f t="shared" si="21"/>
        <v>45367</v>
      </c>
      <c r="U22" s="238">
        <f t="shared" si="22"/>
        <v>45367</v>
      </c>
      <c r="V22" s="233"/>
      <c r="W22" s="233"/>
    </row>
    <row r="23" hidden="1" spans="1:23">
      <c r="A23" s="47" t="s">
        <v>282</v>
      </c>
      <c r="B23" s="228" t="s">
        <v>290</v>
      </c>
      <c r="C23" s="17">
        <v>45363</v>
      </c>
      <c r="D23" s="227">
        <f t="shared" ref="D23:H23" si="29">C23</f>
        <v>45363</v>
      </c>
      <c r="E23" s="17">
        <v>45365</v>
      </c>
      <c r="F23" s="227">
        <f t="shared" si="29"/>
        <v>45365</v>
      </c>
      <c r="G23" s="227">
        <f t="shared" ref="G23:L23" si="30">F23+1</f>
        <v>45366</v>
      </c>
      <c r="H23" s="227">
        <f t="shared" si="29"/>
        <v>45366</v>
      </c>
      <c r="I23" s="227">
        <f t="shared" si="30"/>
        <v>45367</v>
      </c>
      <c r="J23" s="238">
        <f t="shared" si="17"/>
        <v>45367</v>
      </c>
      <c r="K23" s="239">
        <f t="shared" si="30"/>
        <v>45368</v>
      </c>
      <c r="L23" s="239">
        <f t="shared" si="30"/>
        <v>45369</v>
      </c>
      <c r="M23" s="85" t="s">
        <v>291</v>
      </c>
      <c r="N23" s="227">
        <f t="shared" si="18"/>
        <v>45370</v>
      </c>
      <c r="O23" s="227">
        <f t="shared" ref="O23:S23" si="31">N23</f>
        <v>45370</v>
      </c>
      <c r="P23" s="17">
        <v>45372</v>
      </c>
      <c r="Q23" s="227">
        <f t="shared" si="31"/>
        <v>45372</v>
      </c>
      <c r="R23" s="227">
        <f t="shared" si="20"/>
        <v>45373</v>
      </c>
      <c r="S23" s="227">
        <f t="shared" si="31"/>
        <v>45373</v>
      </c>
      <c r="T23" s="227">
        <f t="shared" si="21"/>
        <v>45374</v>
      </c>
      <c r="U23" s="238">
        <f t="shared" si="22"/>
        <v>45374</v>
      </c>
      <c r="V23" s="233"/>
      <c r="W23" s="233"/>
    </row>
    <row r="24" ht="15.65" customHeight="1" spans="1:23">
      <c r="A24" s="231"/>
      <c r="B24" s="232"/>
      <c r="C24" s="233"/>
      <c r="D24" s="233"/>
      <c r="E24" s="169"/>
      <c r="F24" s="169"/>
      <c r="G24" s="233"/>
      <c r="H24" s="233"/>
      <c r="I24" s="233"/>
      <c r="J24" s="233"/>
      <c r="K24" s="233"/>
      <c r="L24" s="233"/>
      <c r="M24" s="233"/>
      <c r="N24" s="233"/>
      <c r="O24" s="243"/>
      <c r="P24" s="233"/>
      <c r="Q24" s="233"/>
      <c r="R24" s="169"/>
      <c r="S24" s="169"/>
      <c r="T24" s="233"/>
      <c r="U24" s="233"/>
      <c r="V24" s="233"/>
      <c r="W24" s="233"/>
    </row>
    <row r="25" ht="16.5" spans="1:14">
      <c r="A25" s="59" t="s">
        <v>76</v>
      </c>
      <c r="B25" s="234" t="s">
        <v>292</v>
      </c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</row>
    <row r="26" ht="16.5" hidden="1" spans="1:16">
      <c r="A26" s="64" t="s">
        <v>293</v>
      </c>
      <c r="B26" s="88" t="s">
        <v>294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4"/>
      <c r="P26" s="4"/>
    </row>
    <row r="27" ht="16.5" hidden="1" spans="1:14">
      <c r="A27" s="64" t="s">
        <v>255</v>
      </c>
      <c r="B27" s="88" t="s">
        <v>295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</row>
    <row r="28" ht="16.5" spans="1:17">
      <c r="A28" s="64" t="s">
        <v>255</v>
      </c>
      <c r="B28" s="88" t="s">
        <v>296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Q28" s="5"/>
    </row>
    <row r="29" ht="16.5" spans="1:18">
      <c r="A29" s="63" t="s">
        <v>297</v>
      </c>
      <c r="B29" s="90" t="s">
        <v>298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5"/>
      <c r="P29" s="5"/>
      <c r="R29" t="s">
        <v>129</v>
      </c>
    </row>
    <row r="30" ht="16.5" spans="1:14">
      <c r="A30" s="64" t="s">
        <v>299</v>
      </c>
      <c r="B30" s="88" t="s">
        <v>300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</row>
    <row r="31" ht="16.5" hidden="1" spans="1:14">
      <c r="A31" s="67" t="s">
        <v>257</v>
      </c>
      <c r="B31" s="88" t="s">
        <v>301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</row>
    <row r="32" ht="16.5" spans="1:19">
      <c r="A32" s="67" t="s">
        <v>257</v>
      </c>
      <c r="B32" s="235" t="s">
        <v>302</v>
      </c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44"/>
      <c r="O32" s="3"/>
      <c r="P32" s="3"/>
      <c r="S32" t="s">
        <v>129</v>
      </c>
    </row>
    <row r="33" ht="16.5" spans="1:18">
      <c r="A33" s="64" t="s">
        <v>303</v>
      </c>
      <c r="B33" s="88" t="s">
        <v>304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245"/>
      <c r="O33" s="4"/>
      <c r="P33" s="246"/>
      <c r="Q33" s="4"/>
      <c r="R33" s="4"/>
    </row>
    <row r="35" spans="16:16">
      <c r="P35" t="s">
        <v>129</v>
      </c>
    </row>
  </sheetData>
  <mergeCells count="44">
    <mergeCell ref="B1:S1"/>
    <mergeCell ref="B2:S2"/>
    <mergeCell ref="A4:U4"/>
    <mergeCell ref="C5:D5"/>
    <mergeCell ref="E5:F5"/>
    <mergeCell ref="G5:H5"/>
    <mergeCell ref="I5:J5"/>
    <mergeCell ref="K5:L5"/>
    <mergeCell ref="N5:O5"/>
    <mergeCell ref="P5:Q5"/>
    <mergeCell ref="R5:S5"/>
    <mergeCell ref="T5:U5"/>
    <mergeCell ref="C6:D6"/>
    <mergeCell ref="E6:F6"/>
    <mergeCell ref="G6:H6"/>
    <mergeCell ref="I6:J6"/>
    <mergeCell ref="K6:L6"/>
    <mergeCell ref="N6:O6"/>
    <mergeCell ref="P6:Q6"/>
    <mergeCell ref="R6:S6"/>
    <mergeCell ref="T6:U6"/>
    <mergeCell ref="C7:D7"/>
    <mergeCell ref="E7:F7"/>
    <mergeCell ref="G7:H7"/>
    <mergeCell ref="I7:J7"/>
    <mergeCell ref="K7:L7"/>
    <mergeCell ref="N7:O7"/>
    <mergeCell ref="P7:Q7"/>
    <mergeCell ref="R7:S7"/>
    <mergeCell ref="T7:U7"/>
    <mergeCell ref="C19:L19"/>
    <mergeCell ref="N19:U19"/>
    <mergeCell ref="B25:N25"/>
    <mergeCell ref="B26:N26"/>
    <mergeCell ref="B27:N27"/>
    <mergeCell ref="B28:N28"/>
    <mergeCell ref="B29:N29"/>
    <mergeCell ref="B30:N30"/>
    <mergeCell ref="B31:N31"/>
    <mergeCell ref="B32:N32"/>
    <mergeCell ref="B33:N33"/>
    <mergeCell ref="A6:A7"/>
    <mergeCell ref="B6:B7"/>
    <mergeCell ref="M6:M7"/>
  </mergeCells>
  <pageMargins left="0.7" right="0.7" top="0.75" bottom="0.75" header="0.3" footer="0.3"/>
  <pageSetup paperSize="9" orientation="portrait" verticalDpi="1200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30"/>
  <sheetViews>
    <sheetView tabSelected="1" topLeftCell="A2" workbookViewId="0">
      <selection activeCell="P31" sqref="P31"/>
    </sheetView>
  </sheetViews>
  <sheetFormatPr defaultColWidth="9" defaultRowHeight="14.25"/>
  <cols>
    <col min="1" max="1" width="16.3333333333333" customWidth="1"/>
    <col min="4" max="4" width="8.25" customWidth="1"/>
    <col min="10" max="10" width="8.08333333333333" customWidth="1"/>
    <col min="11" max="11" width="8.25" customWidth="1"/>
    <col min="15" max="15" width="8.08333333333333" customWidth="1"/>
    <col min="17" max="17" width="7.83333333333333" customWidth="1"/>
  </cols>
  <sheetData>
    <row r="1" ht="51" customHeight="1" spans="2:2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91"/>
      <c r="S1" s="91"/>
      <c r="T1" s="91"/>
      <c r="U1" s="91"/>
    </row>
    <row r="2" ht="18" spans="2:21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92"/>
      <c r="S2" s="92"/>
      <c r="T2" s="92"/>
      <c r="U2" s="92"/>
    </row>
    <row r="3" ht="15.75" spans="1:255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</row>
    <row r="4" spans="1:18">
      <c r="A4" s="196" t="s">
        <v>305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142"/>
    </row>
    <row r="5" spans="1:17">
      <c r="A5" s="39" t="s">
        <v>4</v>
      </c>
      <c r="B5" s="39" t="s">
        <v>5</v>
      </c>
      <c r="C5" s="39" t="s">
        <v>306</v>
      </c>
      <c r="D5" s="10"/>
      <c r="E5" s="39" t="s">
        <v>307</v>
      </c>
      <c r="F5" s="10"/>
      <c r="G5" s="39" t="s">
        <v>308</v>
      </c>
      <c r="H5" s="10"/>
      <c r="I5" s="39" t="s">
        <v>309</v>
      </c>
      <c r="J5" s="10"/>
      <c r="K5" s="39" t="s">
        <v>310</v>
      </c>
      <c r="L5" s="10"/>
      <c r="M5" s="39" t="s">
        <v>5</v>
      </c>
      <c r="N5" s="39" t="s">
        <v>311</v>
      </c>
      <c r="O5" s="10"/>
      <c r="P5" s="39" t="s">
        <v>306</v>
      </c>
      <c r="Q5" s="10"/>
    </row>
    <row r="6" spans="1:17">
      <c r="A6" s="10" t="s">
        <v>13</v>
      </c>
      <c r="B6" s="10" t="s">
        <v>14</v>
      </c>
      <c r="C6" s="10" t="s">
        <v>137</v>
      </c>
      <c r="D6" s="10"/>
      <c r="E6" s="10" t="s">
        <v>138</v>
      </c>
      <c r="F6" s="10"/>
      <c r="G6" s="11" t="s">
        <v>312</v>
      </c>
      <c r="H6" s="12"/>
      <c r="I6" s="10" t="s">
        <v>313</v>
      </c>
      <c r="J6" s="10"/>
      <c r="K6" s="10" t="s">
        <v>314</v>
      </c>
      <c r="L6" s="10"/>
      <c r="M6" s="10" t="s">
        <v>14</v>
      </c>
      <c r="N6" s="10" t="s">
        <v>269</v>
      </c>
      <c r="O6" s="10"/>
      <c r="P6" s="10" t="s">
        <v>137</v>
      </c>
      <c r="Q6" s="10"/>
    </row>
    <row r="7" spans="1:17">
      <c r="A7" s="44"/>
      <c r="B7" s="45"/>
      <c r="C7" s="44" t="s">
        <v>22</v>
      </c>
      <c r="D7" s="44"/>
      <c r="E7" s="44" t="s">
        <v>22</v>
      </c>
      <c r="F7" s="44"/>
      <c r="G7" s="42" t="s">
        <v>22</v>
      </c>
      <c r="H7" s="43"/>
      <c r="I7" s="44" t="s">
        <v>22</v>
      </c>
      <c r="J7" s="44"/>
      <c r="K7" s="44" t="s">
        <v>22</v>
      </c>
      <c r="L7" s="44"/>
      <c r="M7" s="45"/>
      <c r="N7" s="42" t="s">
        <v>22</v>
      </c>
      <c r="O7" s="43"/>
      <c r="P7" s="44" t="s">
        <v>22</v>
      </c>
      <c r="Q7" s="44"/>
    </row>
    <row r="8" ht="25.5" spans="1:17">
      <c r="A8" s="44"/>
      <c r="B8" s="46"/>
      <c r="C8" s="13" t="s">
        <v>315</v>
      </c>
      <c r="D8" s="13" t="s">
        <v>316</v>
      </c>
      <c r="E8" s="13" t="s">
        <v>317</v>
      </c>
      <c r="F8" s="13" t="s">
        <v>318</v>
      </c>
      <c r="G8" s="213" t="s">
        <v>319</v>
      </c>
      <c r="H8" s="213" t="s">
        <v>320</v>
      </c>
      <c r="I8" s="13" t="s">
        <v>321</v>
      </c>
      <c r="J8" s="13" t="s">
        <v>322</v>
      </c>
      <c r="K8" s="13" t="s">
        <v>323</v>
      </c>
      <c r="L8" s="13" t="s">
        <v>324</v>
      </c>
      <c r="M8" s="46"/>
      <c r="N8" s="13" t="s">
        <v>325</v>
      </c>
      <c r="O8" s="13" t="s">
        <v>326</v>
      </c>
      <c r="P8" s="13" t="s">
        <v>315</v>
      </c>
      <c r="Q8" s="13" t="s">
        <v>316</v>
      </c>
    </row>
    <row r="9" hidden="1" spans="1:17">
      <c r="A9" s="14" t="s">
        <v>327</v>
      </c>
      <c r="B9" s="98" t="s">
        <v>328</v>
      </c>
      <c r="C9" s="16">
        <v>45265</v>
      </c>
      <c r="D9" s="16">
        <f t="shared" ref="D9:D21" si="0">C9</f>
        <v>45265</v>
      </c>
      <c r="E9" s="16">
        <f t="shared" ref="E9:E21" si="1">D9+2</f>
        <v>45267</v>
      </c>
      <c r="F9" s="17">
        <f t="shared" ref="F9:F21" si="2">E9</f>
        <v>45267</v>
      </c>
      <c r="G9" s="17">
        <f t="shared" ref="G9:G21" si="3">F9+6</f>
        <v>45273</v>
      </c>
      <c r="H9" s="17">
        <f t="shared" ref="H9:H21" si="4">G9+1</f>
        <v>45274</v>
      </c>
      <c r="I9" s="17">
        <f t="shared" ref="I9:I21" si="5">H9+2</f>
        <v>45276</v>
      </c>
      <c r="J9" s="17">
        <f t="shared" ref="J9:J21" si="6">I9+1</f>
        <v>45277</v>
      </c>
      <c r="K9" s="17">
        <f t="shared" ref="K9:K21" si="7">J9</f>
        <v>45277</v>
      </c>
      <c r="L9" s="17">
        <f t="shared" ref="L9:L21" si="8">K9+1</f>
        <v>45278</v>
      </c>
      <c r="M9" s="98" t="s">
        <v>329</v>
      </c>
      <c r="N9" s="17">
        <f t="shared" ref="N9:N21" si="9">L9+3</f>
        <v>45281</v>
      </c>
      <c r="O9" s="17">
        <f t="shared" ref="O9:O21" si="10">N9+1</f>
        <v>45282</v>
      </c>
      <c r="P9" s="16">
        <f t="shared" ref="P9:P21" si="11">O9+4</f>
        <v>45286</v>
      </c>
      <c r="Q9" s="16">
        <f t="shared" ref="Q9:Q21" si="12">P9</f>
        <v>45286</v>
      </c>
    </row>
    <row r="10" hidden="1" spans="1:17">
      <c r="A10" s="214" t="s">
        <v>330</v>
      </c>
      <c r="B10" s="203" t="s">
        <v>331</v>
      </c>
      <c r="C10" s="16">
        <v>45272</v>
      </c>
      <c r="D10" s="16">
        <f t="shared" si="0"/>
        <v>45272</v>
      </c>
      <c r="E10" s="16">
        <f t="shared" si="1"/>
        <v>45274</v>
      </c>
      <c r="F10" s="17">
        <f t="shared" si="2"/>
        <v>45274</v>
      </c>
      <c r="G10" s="17">
        <f t="shared" si="3"/>
        <v>45280</v>
      </c>
      <c r="H10" s="17">
        <f t="shared" si="4"/>
        <v>45281</v>
      </c>
      <c r="I10" s="17">
        <f t="shared" si="5"/>
        <v>45283</v>
      </c>
      <c r="J10" s="17">
        <f t="shared" si="6"/>
        <v>45284</v>
      </c>
      <c r="K10" s="17">
        <f t="shared" si="7"/>
        <v>45284</v>
      </c>
      <c r="L10" s="17">
        <f t="shared" si="8"/>
        <v>45285</v>
      </c>
      <c r="M10" s="203" t="s">
        <v>332</v>
      </c>
      <c r="N10" s="17">
        <f t="shared" si="9"/>
        <v>45288</v>
      </c>
      <c r="O10" s="17">
        <f t="shared" si="10"/>
        <v>45289</v>
      </c>
      <c r="P10" s="16">
        <f t="shared" si="11"/>
        <v>45293</v>
      </c>
      <c r="Q10" s="16">
        <f t="shared" si="12"/>
        <v>45293</v>
      </c>
    </row>
    <row r="11" hidden="1" spans="1:17">
      <c r="A11" s="14" t="s">
        <v>333</v>
      </c>
      <c r="B11" s="98" t="s">
        <v>334</v>
      </c>
      <c r="C11" s="16">
        <v>45279</v>
      </c>
      <c r="D11" s="16">
        <f t="shared" si="0"/>
        <v>45279</v>
      </c>
      <c r="E11" s="16">
        <f t="shared" si="1"/>
        <v>45281</v>
      </c>
      <c r="F11" s="17">
        <f t="shared" si="2"/>
        <v>45281</v>
      </c>
      <c r="G11" s="17">
        <f t="shared" si="3"/>
        <v>45287</v>
      </c>
      <c r="H11" s="17">
        <f t="shared" si="4"/>
        <v>45288</v>
      </c>
      <c r="I11" s="17">
        <f t="shared" si="5"/>
        <v>45290</v>
      </c>
      <c r="J11" s="17">
        <f t="shared" si="6"/>
        <v>45291</v>
      </c>
      <c r="K11" s="17">
        <f t="shared" si="7"/>
        <v>45291</v>
      </c>
      <c r="L11" s="17">
        <f t="shared" si="8"/>
        <v>45292</v>
      </c>
      <c r="M11" s="98" t="s">
        <v>335</v>
      </c>
      <c r="N11" s="17">
        <f t="shared" si="9"/>
        <v>45295</v>
      </c>
      <c r="O11" s="17">
        <f t="shared" si="10"/>
        <v>45296</v>
      </c>
      <c r="P11" s="16">
        <f t="shared" si="11"/>
        <v>45300</v>
      </c>
      <c r="Q11" s="16">
        <f t="shared" si="12"/>
        <v>45300</v>
      </c>
    </row>
    <row r="12" spans="1:17">
      <c r="A12" s="14" t="s">
        <v>327</v>
      </c>
      <c r="B12" s="98" t="s">
        <v>336</v>
      </c>
      <c r="C12" s="16">
        <v>45286</v>
      </c>
      <c r="D12" s="16">
        <f t="shared" si="0"/>
        <v>45286</v>
      </c>
      <c r="E12" s="16">
        <f t="shared" si="1"/>
        <v>45288</v>
      </c>
      <c r="F12" s="17">
        <f t="shared" si="2"/>
        <v>45288</v>
      </c>
      <c r="G12" s="17">
        <f t="shared" si="3"/>
        <v>45294</v>
      </c>
      <c r="H12" s="17">
        <f t="shared" si="4"/>
        <v>45295</v>
      </c>
      <c r="I12" s="17">
        <f t="shared" si="5"/>
        <v>45297</v>
      </c>
      <c r="J12" s="17">
        <f t="shared" si="6"/>
        <v>45298</v>
      </c>
      <c r="K12" s="17">
        <f t="shared" si="7"/>
        <v>45298</v>
      </c>
      <c r="L12" s="17">
        <f t="shared" si="8"/>
        <v>45299</v>
      </c>
      <c r="M12" s="98" t="s">
        <v>337</v>
      </c>
      <c r="N12" s="17">
        <f t="shared" si="9"/>
        <v>45302</v>
      </c>
      <c r="O12" s="17">
        <f t="shared" si="10"/>
        <v>45303</v>
      </c>
      <c r="P12" s="16">
        <f t="shared" si="11"/>
        <v>45307</v>
      </c>
      <c r="Q12" s="16">
        <f t="shared" si="12"/>
        <v>45307</v>
      </c>
    </row>
    <row r="13" spans="1:17">
      <c r="A13" s="214" t="s">
        <v>330</v>
      </c>
      <c r="B13" s="203" t="s">
        <v>338</v>
      </c>
      <c r="C13" s="16">
        <v>45293</v>
      </c>
      <c r="D13" s="16">
        <f t="shared" si="0"/>
        <v>45293</v>
      </c>
      <c r="E13" s="16">
        <f t="shared" si="1"/>
        <v>45295</v>
      </c>
      <c r="F13" s="17">
        <f t="shared" si="2"/>
        <v>45295</v>
      </c>
      <c r="G13" s="17">
        <f t="shared" si="3"/>
        <v>45301</v>
      </c>
      <c r="H13" s="17">
        <f t="shared" si="4"/>
        <v>45302</v>
      </c>
      <c r="I13" s="17">
        <f t="shared" si="5"/>
        <v>45304</v>
      </c>
      <c r="J13" s="17">
        <f t="shared" si="6"/>
        <v>45305</v>
      </c>
      <c r="K13" s="17">
        <f t="shared" si="7"/>
        <v>45305</v>
      </c>
      <c r="L13" s="17">
        <f t="shared" si="8"/>
        <v>45306</v>
      </c>
      <c r="M13" s="203" t="s">
        <v>339</v>
      </c>
      <c r="N13" s="17">
        <f t="shared" si="9"/>
        <v>45309</v>
      </c>
      <c r="O13" s="17">
        <f t="shared" si="10"/>
        <v>45310</v>
      </c>
      <c r="P13" s="16">
        <f t="shared" si="11"/>
        <v>45314</v>
      </c>
      <c r="Q13" s="16">
        <f t="shared" si="12"/>
        <v>45314</v>
      </c>
    </row>
    <row r="14" spans="1:17">
      <c r="A14" s="14" t="s">
        <v>333</v>
      </c>
      <c r="B14" s="98" t="s">
        <v>340</v>
      </c>
      <c r="C14" s="16">
        <v>45300</v>
      </c>
      <c r="D14" s="16">
        <f t="shared" si="0"/>
        <v>45300</v>
      </c>
      <c r="E14" s="16">
        <f t="shared" si="1"/>
        <v>45302</v>
      </c>
      <c r="F14" s="17">
        <f t="shared" si="2"/>
        <v>45302</v>
      </c>
      <c r="G14" s="17">
        <f t="shared" si="3"/>
        <v>45308</v>
      </c>
      <c r="H14" s="17">
        <f t="shared" si="4"/>
        <v>45309</v>
      </c>
      <c r="I14" s="97" t="s">
        <v>39</v>
      </c>
      <c r="J14" s="97" t="s">
        <v>39</v>
      </c>
      <c r="K14" s="16">
        <v>45312</v>
      </c>
      <c r="L14" s="17">
        <f t="shared" si="8"/>
        <v>45313</v>
      </c>
      <c r="M14" s="98" t="s">
        <v>341</v>
      </c>
      <c r="N14" s="17">
        <f t="shared" si="9"/>
        <v>45316</v>
      </c>
      <c r="O14" s="17">
        <f t="shared" si="10"/>
        <v>45317</v>
      </c>
      <c r="P14" s="16">
        <f t="shared" si="11"/>
        <v>45321</v>
      </c>
      <c r="Q14" s="16">
        <f t="shared" si="12"/>
        <v>45321</v>
      </c>
    </row>
    <row r="15" spans="1:17">
      <c r="A15" s="14" t="s">
        <v>327</v>
      </c>
      <c r="B15" s="98" t="s">
        <v>342</v>
      </c>
      <c r="C15" s="16">
        <v>45307</v>
      </c>
      <c r="D15" s="16">
        <f t="shared" si="0"/>
        <v>45307</v>
      </c>
      <c r="E15" s="16">
        <f t="shared" si="1"/>
        <v>45309</v>
      </c>
      <c r="F15" s="17">
        <f t="shared" si="2"/>
        <v>45309</v>
      </c>
      <c r="G15" s="17">
        <f t="shared" si="3"/>
        <v>45315</v>
      </c>
      <c r="H15" s="17">
        <f t="shared" si="4"/>
        <v>45316</v>
      </c>
      <c r="I15" s="17">
        <f t="shared" si="5"/>
        <v>45318</v>
      </c>
      <c r="J15" s="17">
        <f t="shared" si="6"/>
        <v>45319</v>
      </c>
      <c r="K15" s="17">
        <f t="shared" si="7"/>
        <v>45319</v>
      </c>
      <c r="L15" s="17">
        <f t="shared" si="8"/>
        <v>45320</v>
      </c>
      <c r="M15" s="98" t="s">
        <v>343</v>
      </c>
      <c r="N15" s="97" t="s">
        <v>39</v>
      </c>
      <c r="O15" s="97" t="s">
        <v>39</v>
      </c>
      <c r="P15" s="17">
        <v>45328</v>
      </c>
      <c r="Q15" s="16">
        <f t="shared" si="12"/>
        <v>45328</v>
      </c>
    </row>
    <row r="16" spans="1:18">
      <c r="A16" s="214" t="s">
        <v>330</v>
      </c>
      <c r="B16" s="203" t="s">
        <v>344</v>
      </c>
      <c r="C16" s="16">
        <v>45314</v>
      </c>
      <c r="D16" s="16">
        <f t="shared" si="0"/>
        <v>45314</v>
      </c>
      <c r="E16" s="16">
        <f t="shared" si="1"/>
        <v>45316</v>
      </c>
      <c r="F16" s="17">
        <f t="shared" si="2"/>
        <v>45316</v>
      </c>
      <c r="G16" s="17">
        <f t="shared" si="3"/>
        <v>45322</v>
      </c>
      <c r="H16" s="17">
        <f t="shared" si="4"/>
        <v>45323</v>
      </c>
      <c r="I16" s="17">
        <f t="shared" si="5"/>
        <v>45325</v>
      </c>
      <c r="J16" s="17">
        <f t="shared" si="6"/>
        <v>45326</v>
      </c>
      <c r="K16" s="17">
        <f t="shared" si="7"/>
        <v>45326</v>
      </c>
      <c r="L16" s="17">
        <f t="shared" si="8"/>
        <v>45327</v>
      </c>
      <c r="M16" s="203" t="s">
        <v>345</v>
      </c>
      <c r="N16" s="56" t="s">
        <v>69</v>
      </c>
      <c r="O16" s="57"/>
      <c r="P16" s="57"/>
      <c r="Q16" s="215"/>
      <c r="R16" s="216"/>
    </row>
    <row r="17" spans="1:18">
      <c r="A17" s="14" t="s">
        <v>333</v>
      </c>
      <c r="B17" s="98" t="s">
        <v>346</v>
      </c>
      <c r="C17" s="56" t="s">
        <v>69</v>
      </c>
      <c r="D17" s="57"/>
      <c r="E17" s="57"/>
      <c r="F17" s="57"/>
      <c r="G17" s="57"/>
      <c r="H17" s="57"/>
      <c r="I17" s="57"/>
      <c r="J17" s="57"/>
      <c r="K17" s="57"/>
      <c r="L17" s="58"/>
      <c r="M17" s="98" t="s">
        <v>347</v>
      </c>
      <c r="N17" s="56" t="s">
        <v>69</v>
      </c>
      <c r="O17" s="57"/>
      <c r="P17" s="57"/>
      <c r="Q17" s="215"/>
      <c r="R17" s="216"/>
    </row>
    <row r="18" spans="1:17">
      <c r="A18" s="14" t="s">
        <v>327</v>
      </c>
      <c r="B18" s="98" t="s">
        <v>348</v>
      </c>
      <c r="C18" s="17">
        <v>45328</v>
      </c>
      <c r="D18" s="16">
        <f t="shared" si="0"/>
        <v>45328</v>
      </c>
      <c r="E18" s="16">
        <f t="shared" si="1"/>
        <v>45330</v>
      </c>
      <c r="F18" s="17">
        <f t="shared" si="2"/>
        <v>45330</v>
      </c>
      <c r="G18" s="17">
        <f t="shared" si="3"/>
        <v>45336</v>
      </c>
      <c r="H18" s="17">
        <f t="shared" si="4"/>
        <v>45337</v>
      </c>
      <c r="I18" s="17">
        <f t="shared" si="5"/>
        <v>45339</v>
      </c>
      <c r="J18" s="17">
        <f t="shared" si="6"/>
        <v>45340</v>
      </c>
      <c r="K18" s="17">
        <f t="shared" si="7"/>
        <v>45340</v>
      </c>
      <c r="L18" s="17">
        <f t="shared" si="8"/>
        <v>45341</v>
      </c>
      <c r="M18" s="98" t="s">
        <v>349</v>
      </c>
      <c r="N18" s="17">
        <f t="shared" si="9"/>
        <v>45344</v>
      </c>
      <c r="O18" s="17">
        <f t="shared" si="10"/>
        <v>45345</v>
      </c>
      <c r="P18" s="16">
        <f t="shared" si="11"/>
        <v>45349</v>
      </c>
      <c r="Q18" s="16">
        <f t="shared" si="12"/>
        <v>45349</v>
      </c>
    </row>
    <row r="19" spans="1:17">
      <c r="A19" s="214" t="s">
        <v>330</v>
      </c>
      <c r="B19" s="203" t="s">
        <v>350</v>
      </c>
      <c r="C19" s="56" t="s">
        <v>69</v>
      </c>
      <c r="D19" s="57"/>
      <c r="E19" s="57"/>
      <c r="F19" s="57"/>
      <c r="G19" s="57"/>
      <c r="H19" s="57"/>
      <c r="I19" s="57"/>
      <c r="J19" s="57"/>
      <c r="K19" s="57"/>
      <c r="L19" s="58"/>
      <c r="M19" s="203" t="s">
        <v>351</v>
      </c>
      <c r="N19" s="56" t="s">
        <v>69</v>
      </c>
      <c r="O19" s="57"/>
      <c r="P19" s="57"/>
      <c r="Q19" s="58"/>
    </row>
    <row r="20" spans="1:17">
      <c r="A20" s="14" t="s">
        <v>333</v>
      </c>
      <c r="B20" s="98" t="s">
        <v>352</v>
      </c>
      <c r="C20" s="56" t="s">
        <v>69</v>
      </c>
      <c r="D20" s="57"/>
      <c r="E20" s="57"/>
      <c r="F20" s="57"/>
      <c r="G20" s="57"/>
      <c r="H20" s="57"/>
      <c r="I20" s="57"/>
      <c r="J20" s="57"/>
      <c r="K20" s="57"/>
      <c r="L20" s="58"/>
      <c r="M20" s="98" t="s">
        <v>353</v>
      </c>
      <c r="N20" s="56" t="s">
        <v>69</v>
      </c>
      <c r="O20" s="57"/>
      <c r="P20" s="57"/>
      <c r="Q20" s="58"/>
    </row>
    <row r="21" spans="1:17">
      <c r="A21" s="14" t="s">
        <v>327</v>
      </c>
      <c r="B21" s="98" t="s">
        <v>354</v>
      </c>
      <c r="C21" s="17">
        <v>45349</v>
      </c>
      <c r="D21" s="16">
        <f t="shared" si="0"/>
        <v>45349</v>
      </c>
      <c r="E21" s="16">
        <f t="shared" si="1"/>
        <v>45351</v>
      </c>
      <c r="F21" s="17">
        <f t="shared" si="2"/>
        <v>45351</v>
      </c>
      <c r="G21" s="17">
        <f t="shared" si="3"/>
        <v>45357</v>
      </c>
      <c r="H21" s="17">
        <f t="shared" si="4"/>
        <v>45358</v>
      </c>
      <c r="I21" s="17">
        <f t="shared" si="5"/>
        <v>45360</v>
      </c>
      <c r="J21" s="17">
        <f t="shared" si="6"/>
        <v>45361</v>
      </c>
      <c r="K21" s="17">
        <f t="shared" si="7"/>
        <v>45361</v>
      </c>
      <c r="L21" s="17">
        <f t="shared" si="8"/>
        <v>45362</v>
      </c>
      <c r="M21" s="98" t="s">
        <v>355</v>
      </c>
      <c r="N21" s="17">
        <f t="shared" si="9"/>
        <v>45365</v>
      </c>
      <c r="O21" s="17">
        <f t="shared" si="10"/>
        <v>45366</v>
      </c>
      <c r="P21" s="16">
        <f t="shared" si="11"/>
        <v>45370</v>
      </c>
      <c r="Q21" s="16">
        <f t="shared" si="12"/>
        <v>45370</v>
      </c>
    </row>
    <row r="23" ht="16.5" spans="1:19">
      <c r="A23" s="23" t="s">
        <v>76</v>
      </c>
      <c r="B23" s="106" t="s">
        <v>356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5"/>
      <c r="P23" s="5"/>
      <c r="Q23" s="5"/>
      <c r="R23" s="5"/>
      <c r="S23" s="5"/>
    </row>
    <row r="24" ht="16.5" spans="1:19">
      <c r="A24" s="26" t="s">
        <v>247</v>
      </c>
      <c r="B24" s="107" t="s">
        <v>357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5"/>
      <c r="P24" s="5"/>
      <c r="Q24" s="5"/>
      <c r="R24" s="5"/>
      <c r="S24" s="5"/>
    </row>
    <row r="25" ht="16.5" spans="1:19">
      <c r="A25" s="26" t="s">
        <v>245</v>
      </c>
      <c r="B25" s="107" t="s">
        <v>358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5"/>
      <c r="P25" s="5"/>
      <c r="Q25" s="5"/>
      <c r="R25" s="5"/>
      <c r="S25" s="5"/>
    </row>
    <row r="26" ht="16.5" spans="1:19">
      <c r="A26" s="26" t="s">
        <v>359</v>
      </c>
      <c r="B26" s="107" t="s">
        <v>360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5"/>
      <c r="P26" s="5"/>
      <c r="Q26" s="5"/>
      <c r="R26" s="5"/>
      <c r="S26" s="5"/>
    </row>
    <row r="27" ht="16.5" spans="1:19">
      <c r="A27" s="26" t="s">
        <v>361</v>
      </c>
      <c r="B27" s="29" t="s">
        <v>362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6"/>
      <c r="O27" s="5"/>
      <c r="P27" s="5"/>
      <c r="Q27" s="5"/>
      <c r="R27" s="5"/>
      <c r="S27" s="5"/>
    </row>
    <row r="28" ht="16.5" spans="1:19">
      <c r="A28" s="26" t="s">
        <v>363</v>
      </c>
      <c r="B28" s="107" t="s">
        <v>364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5"/>
      <c r="P28" s="5" t="s">
        <v>365</v>
      </c>
      <c r="Q28" s="5"/>
      <c r="R28" s="5"/>
      <c r="S28" s="5"/>
    </row>
    <row r="29" ht="16.5" spans="1:19">
      <c r="A29" s="26" t="s">
        <v>303</v>
      </c>
      <c r="B29" s="107" t="s">
        <v>366</v>
      </c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5"/>
      <c r="P29" s="5"/>
      <c r="Q29" s="5"/>
      <c r="R29" s="5"/>
      <c r="S29" s="5"/>
    </row>
    <row r="30" spans="17:17">
      <c r="Q30" t="s">
        <v>129</v>
      </c>
    </row>
  </sheetData>
  <mergeCells count="38">
    <mergeCell ref="B1:Q1"/>
    <mergeCell ref="B2:Q2"/>
    <mergeCell ref="A4:Q4"/>
    <mergeCell ref="C5:D5"/>
    <mergeCell ref="E5:F5"/>
    <mergeCell ref="G5:H5"/>
    <mergeCell ref="I5:J5"/>
    <mergeCell ref="K5:L5"/>
    <mergeCell ref="N5:O5"/>
    <mergeCell ref="P5:Q5"/>
    <mergeCell ref="C6:D6"/>
    <mergeCell ref="E6:F6"/>
    <mergeCell ref="G6:H6"/>
    <mergeCell ref="I6:J6"/>
    <mergeCell ref="K6:L6"/>
    <mergeCell ref="N6:O6"/>
    <mergeCell ref="P6:Q6"/>
    <mergeCell ref="C7:D7"/>
    <mergeCell ref="E7:F7"/>
    <mergeCell ref="G7:H7"/>
    <mergeCell ref="I7:J7"/>
    <mergeCell ref="K7:L7"/>
    <mergeCell ref="N7:O7"/>
    <mergeCell ref="P7:Q7"/>
    <mergeCell ref="N16:Q16"/>
    <mergeCell ref="C17:L17"/>
    <mergeCell ref="N17:Q17"/>
    <mergeCell ref="C19:L19"/>
    <mergeCell ref="N19:Q19"/>
    <mergeCell ref="C20:L20"/>
    <mergeCell ref="N20:Q20"/>
    <mergeCell ref="B23:N23"/>
    <mergeCell ref="B24:N24"/>
    <mergeCell ref="B25:N25"/>
    <mergeCell ref="B26:N26"/>
    <mergeCell ref="B27:N27"/>
    <mergeCell ref="B28:N28"/>
    <mergeCell ref="B29:N29"/>
  </mergeCells>
  <pageMargins left="0.7" right="0.7" top="0.75" bottom="0.75" header="0.3" footer="0.3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28"/>
  <sheetViews>
    <sheetView topLeftCell="A4" workbookViewId="0">
      <selection activeCell="Q30" sqref="Q30"/>
    </sheetView>
  </sheetViews>
  <sheetFormatPr defaultColWidth="9" defaultRowHeight="14.25"/>
  <cols>
    <col min="1" max="1" width="19" customWidth="1"/>
    <col min="2" max="17" width="7.75" customWidth="1"/>
  </cols>
  <sheetData>
    <row r="1" ht="51" customHeight="1" spans="2:17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18" spans="2:17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15.75" spans="1:251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</row>
    <row r="4" spans="1:15">
      <c r="A4" s="6" t="s">
        <v>367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7">
      <c r="A5" s="7" t="s">
        <v>368</v>
      </c>
      <c r="B5" s="7" t="s">
        <v>369</v>
      </c>
      <c r="C5" s="8" t="s">
        <v>370</v>
      </c>
      <c r="D5" s="9"/>
      <c r="E5" s="32" t="s">
        <v>371</v>
      </c>
      <c r="F5" s="7"/>
      <c r="G5" s="32" t="s">
        <v>372</v>
      </c>
      <c r="H5" s="7"/>
      <c r="I5" s="32" t="s">
        <v>309</v>
      </c>
      <c r="J5" s="7"/>
      <c r="K5" s="7" t="s">
        <v>369</v>
      </c>
      <c r="L5" s="32" t="s">
        <v>372</v>
      </c>
      <c r="M5" s="7"/>
      <c r="N5" s="209" t="s">
        <v>264</v>
      </c>
      <c r="O5" s="149"/>
      <c r="P5" s="8" t="s">
        <v>370</v>
      </c>
      <c r="Q5" s="9"/>
    </row>
    <row r="6" spans="1:17">
      <c r="A6" s="10" t="s">
        <v>13</v>
      </c>
      <c r="B6" s="10" t="s">
        <v>14</v>
      </c>
      <c r="C6" s="11" t="s">
        <v>373</v>
      </c>
      <c r="D6" s="12"/>
      <c r="E6" s="11" t="s">
        <v>374</v>
      </c>
      <c r="F6" s="12"/>
      <c r="G6" s="10" t="s">
        <v>314</v>
      </c>
      <c r="H6" s="10"/>
      <c r="I6" s="10" t="s">
        <v>313</v>
      </c>
      <c r="J6" s="10"/>
      <c r="K6" s="10" t="s">
        <v>14</v>
      </c>
      <c r="L6" s="10" t="s">
        <v>314</v>
      </c>
      <c r="M6" s="10"/>
      <c r="N6" s="149" t="s">
        <v>269</v>
      </c>
      <c r="O6" s="149"/>
      <c r="P6" s="11" t="s">
        <v>373</v>
      </c>
      <c r="Q6" s="12"/>
    </row>
    <row r="7" spans="1:17">
      <c r="A7" s="10"/>
      <c r="B7" s="10"/>
      <c r="C7" s="11" t="s">
        <v>375</v>
      </c>
      <c r="D7" s="12"/>
      <c r="E7" s="126" t="s">
        <v>376</v>
      </c>
      <c r="F7" s="143"/>
      <c r="G7" s="149" t="s">
        <v>377</v>
      </c>
      <c r="H7" s="149"/>
      <c r="I7" s="126" t="s">
        <v>378</v>
      </c>
      <c r="J7" s="143"/>
      <c r="K7" s="10"/>
      <c r="L7" s="126" t="s">
        <v>379</v>
      </c>
      <c r="M7" s="143"/>
      <c r="N7" s="126" t="s">
        <v>380</v>
      </c>
      <c r="O7" s="143"/>
      <c r="P7" s="11" t="s">
        <v>375</v>
      </c>
      <c r="Q7" s="12"/>
    </row>
    <row r="8" spans="1:17">
      <c r="A8" s="199" t="s">
        <v>69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11"/>
    </row>
    <row r="9" hidden="1" spans="1:17">
      <c r="A9" s="14" t="s">
        <v>381</v>
      </c>
      <c r="B9" s="98" t="s">
        <v>382</v>
      </c>
      <c r="C9" s="201">
        <v>45268</v>
      </c>
      <c r="D9" s="202">
        <f t="shared" ref="D9:H9" si="0">C9+1</f>
        <v>45269</v>
      </c>
      <c r="E9" s="201">
        <f t="shared" ref="E9:E12" si="1">D9+5</f>
        <v>45274</v>
      </c>
      <c r="F9" s="201">
        <f t="shared" si="0"/>
        <v>45275</v>
      </c>
      <c r="G9" s="201">
        <f t="shared" ref="G9:G12" si="2">F9+2</f>
        <v>45277</v>
      </c>
      <c r="H9" s="201">
        <f t="shared" si="0"/>
        <v>45278</v>
      </c>
      <c r="I9" s="201">
        <f t="shared" ref="I9:I12" si="3">H9</f>
        <v>45278</v>
      </c>
      <c r="J9" s="201">
        <f t="shared" ref="J9:O9" si="4">I9+1</f>
        <v>45279</v>
      </c>
      <c r="K9" s="98" t="s">
        <v>383</v>
      </c>
      <c r="L9" s="201">
        <f t="shared" ref="L9:L12" si="5">J9</f>
        <v>45279</v>
      </c>
      <c r="M9" s="201">
        <f t="shared" si="4"/>
        <v>45280</v>
      </c>
      <c r="N9" s="201">
        <f t="shared" ref="N9:N12" si="6">M9+4</f>
        <v>45284</v>
      </c>
      <c r="O9" s="201">
        <f t="shared" si="4"/>
        <v>45285</v>
      </c>
      <c r="P9" s="201">
        <f t="shared" ref="P9:P12" si="7">O9+4</f>
        <v>45289</v>
      </c>
      <c r="Q9" s="202">
        <f t="shared" ref="Q9:Q12" si="8">P9+1</f>
        <v>45290</v>
      </c>
    </row>
    <row r="10" hidden="1" spans="1:17">
      <c r="A10" s="14" t="s">
        <v>384</v>
      </c>
      <c r="B10" s="98" t="s">
        <v>385</v>
      </c>
      <c r="C10" s="201">
        <v>45275</v>
      </c>
      <c r="D10" s="202">
        <f>C10+1</f>
        <v>45276</v>
      </c>
      <c r="E10" s="201">
        <f t="shared" si="1"/>
        <v>45281</v>
      </c>
      <c r="F10" s="201">
        <f>E10+1</f>
        <v>45282</v>
      </c>
      <c r="G10" s="201">
        <f t="shared" si="2"/>
        <v>45284</v>
      </c>
      <c r="H10" s="201">
        <f>G10+1</f>
        <v>45285</v>
      </c>
      <c r="I10" s="201">
        <f t="shared" si="3"/>
        <v>45285</v>
      </c>
      <c r="J10" s="201">
        <f>I10+1</f>
        <v>45286</v>
      </c>
      <c r="K10" s="98" t="s">
        <v>386</v>
      </c>
      <c r="L10" s="201">
        <f t="shared" si="5"/>
        <v>45286</v>
      </c>
      <c r="M10" s="201">
        <f>L10+1</f>
        <v>45287</v>
      </c>
      <c r="N10" s="201">
        <f t="shared" si="6"/>
        <v>45291</v>
      </c>
      <c r="O10" s="201">
        <f>N10+1</f>
        <v>45292</v>
      </c>
      <c r="P10" s="201">
        <f t="shared" si="7"/>
        <v>45296</v>
      </c>
      <c r="Q10" s="202">
        <f t="shared" si="8"/>
        <v>45297</v>
      </c>
    </row>
    <row r="11" hidden="1" spans="1:17">
      <c r="A11" s="199" t="s">
        <v>69</v>
      </c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11"/>
    </row>
    <row r="12" spans="1:17">
      <c r="A12" s="14" t="s">
        <v>381</v>
      </c>
      <c r="B12" s="98">
        <v>2401</v>
      </c>
      <c r="C12" s="201">
        <v>45289</v>
      </c>
      <c r="D12" s="202">
        <f t="shared" ref="D12:H12" si="9">C12+1</f>
        <v>45290</v>
      </c>
      <c r="E12" s="201">
        <f t="shared" si="1"/>
        <v>45295</v>
      </c>
      <c r="F12" s="201">
        <f t="shared" si="9"/>
        <v>45296</v>
      </c>
      <c r="G12" s="201">
        <f t="shared" si="2"/>
        <v>45298</v>
      </c>
      <c r="H12" s="201">
        <f t="shared" si="9"/>
        <v>45299</v>
      </c>
      <c r="I12" s="201">
        <f t="shared" si="3"/>
        <v>45299</v>
      </c>
      <c r="J12" s="201">
        <f t="shared" ref="J12:O12" si="10">I12+1</f>
        <v>45300</v>
      </c>
      <c r="K12" s="98" t="s">
        <v>387</v>
      </c>
      <c r="L12" s="201">
        <f t="shared" si="5"/>
        <v>45300</v>
      </c>
      <c r="M12" s="201">
        <f t="shared" si="10"/>
        <v>45301</v>
      </c>
      <c r="N12" s="201">
        <f t="shared" si="6"/>
        <v>45305</v>
      </c>
      <c r="O12" s="201">
        <f t="shared" si="10"/>
        <v>45306</v>
      </c>
      <c r="P12" s="201">
        <f t="shared" si="7"/>
        <v>45310</v>
      </c>
      <c r="Q12" s="202">
        <f t="shared" si="8"/>
        <v>45311</v>
      </c>
    </row>
    <row r="13" spans="1:17">
      <c r="A13" s="199" t="s">
        <v>69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11"/>
    </row>
    <row r="14" spans="1:17">
      <c r="A14" s="14" t="s">
        <v>384</v>
      </c>
      <c r="B14" s="98">
        <v>2401</v>
      </c>
      <c r="C14" s="201">
        <v>45303</v>
      </c>
      <c r="D14" s="202">
        <f>C14+1</f>
        <v>45304</v>
      </c>
      <c r="E14" s="201">
        <f>D14+5</f>
        <v>45309</v>
      </c>
      <c r="F14" s="201">
        <f>E14+1</f>
        <v>45310</v>
      </c>
      <c r="G14" s="201">
        <f>F14+2</f>
        <v>45312</v>
      </c>
      <c r="H14" s="201">
        <f>G14+1</f>
        <v>45313</v>
      </c>
      <c r="I14" s="201">
        <f>H14</f>
        <v>45313</v>
      </c>
      <c r="J14" s="201">
        <f>I14+1</f>
        <v>45314</v>
      </c>
      <c r="K14" s="98" t="s">
        <v>387</v>
      </c>
      <c r="L14" s="201">
        <f>J14</f>
        <v>45314</v>
      </c>
      <c r="M14" s="201">
        <f>L14+1</f>
        <v>45315</v>
      </c>
      <c r="N14" s="201">
        <f>M14+4</f>
        <v>45319</v>
      </c>
      <c r="O14" s="201">
        <f>N14+1</f>
        <v>45320</v>
      </c>
      <c r="P14" s="201">
        <f>O14+4</f>
        <v>45324</v>
      </c>
      <c r="Q14" s="202">
        <f>P14+1</f>
        <v>45325</v>
      </c>
    </row>
    <row r="15" spans="1:17">
      <c r="A15" s="199" t="s">
        <v>69</v>
      </c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11"/>
    </row>
    <row r="16" spans="1:17">
      <c r="A16" s="14" t="s">
        <v>381</v>
      </c>
      <c r="B16" s="136">
        <v>2402</v>
      </c>
      <c r="C16" s="201">
        <v>45317</v>
      </c>
      <c r="D16" s="202">
        <f t="shared" ref="D16:D21" si="11">C16+1</f>
        <v>45318</v>
      </c>
      <c r="E16" s="201">
        <f t="shared" ref="E16:E21" si="12">D16+5</f>
        <v>45323</v>
      </c>
      <c r="F16" s="201">
        <f t="shared" ref="F16:F21" si="13">E16+1</f>
        <v>45324</v>
      </c>
      <c r="G16" s="201">
        <f t="shared" ref="G16:G21" si="14">F16+2</f>
        <v>45326</v>
      </c>
      <c r="H16" s="201">
        <f t="shared" ref="H16:H21" si="15">G16+1</f>
        <v>45327</v>
      </c>
      <c r="I16" s="201">
        <f t="shared" ref="I16:I21" si="16">H16</f>
        <v>45327</v>
      </c>
      <c r="J16" s="201">
        <f t="shared" ref="J16:J21" si="17">I16+1</f>
        <v>45328</v>
      </c>
      <c r="K16" s="136" t="s">
        <v>388</v>
      </c>
      <c r="L16" s="201">
        <f t="shared" ref="L16:L21" si="18">J16</f>
        <v>45328</v>
      </c>
      <c r="M16" s="201">
        <f t="shared" ref="M16:M21" si="19">L16+1</f>
        <v>45329</v>
      </c>
      <c r="N16" s="201">
        <f>M16+5</f>
        <v>45334</v>
      </c>
      <c r="O16" s="201">
        <f t="shared" ref="O16:O21" si="20">N16+1</f>
        <v>45335</v>
      </c>
      <c r="P16" s="201">
        <f t="shared" ref="P16:P21" si="21">O16+4</f>
        <v>45339</v>
      </c>
      <c r="Q16" s="202">
        <f t="shared" ref="Q16:Q21" si="22">P16+1</f>
        <v>45340</v>
      </c>
    </row>
    <row r="17" spans="1:17">
      <c r="A17" s="14" t="s">
        <v>384</v>
      </c>
      <c r="B17" s="203">
        <v>2402</v>
      </c>
      <c r="C17" s="204">
        <v>45324</v>
      </c>
      <c r="D17" s="202">
        <f t="shared" si="11"/>
        <v>45325</v>
      </c>
      <c r="E17" s="201">
        <f t="shared" si="12"/>
        <v>45330</v>
      </c>
      <c r="F17" s="201">
        <f t="shared" si="13"/>
        <v>45331</v>
      </c>
      <c r="G17" s="201">
        <f t="shared" si="14"/>
        <v>45333</v>
      </c>
      <c r="H17" s="201">
        <f t="shared" si="15"/>
        <v>45334</v>
      </c>
      <c r="I17" s="201">
        <f t="shared" si="16"/>
        <v>45334</v>
      </c>
      <c r="J17" s="201">
        <f t="shared" si="17"/>
        <v>45335</v>
      </c>
      <c r="K17" s="98" t="s">
        <v>388</v>
      </c>
      <c r="L17" s="201">
        <f t="shared" si="18"/>
        <v>45335</v>
      </c>
      <c r="M17" s="201">
        <f t="shared" si="19"/>
        <v>45336</v>
      </c>
      <c r="N17" s="201">
        <f t="shared" ref="N16:N21" si="23">M17+4</f>
        <v>45340</v>
      </c>
      <c r="O17" s="201">
        <f t="shared" si="20"/>
        <v>45341</v>
      </c>
      <c r="P17" s="201">
        <f t="shared" si="21"/>
        <v>45345</v>
      </c>
      <c r="Q17" s="202">
        <f t="shared" si="22"/>
        <v>45346</v>
      </c>
    </row>
    <row r="18" spans="1:17">
      <c r="A18" s="199" t="s">
        <v>69</v>
      </c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11"/>
    </row>
    <row r="19" spans="1:17">
      <c r="A19" s="199" t="s">
        <v>69</v>
      </c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11"/>
    </row>
    <row r="20" spans="1:17">
      <c r="A20" s="14" t="s">
        <v>381</v>
      </c>
      <c r="B20" s="203">
        <v>2403</v>
      </c>
      <c r="C20" s="204">
        <v>45345</v>
      </c>
      <c r="D20" s="202">
        <f t="shared" si="11"/>
        <v>45346</v>
      </c>
      <c r="E20" s="201">
        <f t="shared" si="12"/>
        <v>45351</v>
      </c>
      <c r="F20" s="201">
        <f t="shared" si="13"/>
        <v>45352</v>
      </c>
      <c r="G20" s="201">
        <f t="shared" si="14"/>
        <v>45354</v>
      </c>
      <c r="H20" s="201">
        <f t="shared" si="15"/>
        <v>45355</v>
      </c>
      <c r="I20" s="201">
        <f t="shared" si="16"/>
        <v>45355</v>
      </c>
      <c r="J20" s="201">
        <f t="shared" si="17"/>
        <v>45356</v>
      </c>
      <c r="K20" s="98" t="s">
        <v>389</v>
      </c>
      <c r="L20" s="201">
        <f t="shared" si="18"/>
        <v>45356</v>
      </c>
      <c r="M20" s="201">
        <f t="shared" si="19"/>
        <v>45357</v>
      </c>
      <c r="N20" s="201">
        <f t="shared" si="23"/>
        <v>45361</v>
      </c>
      <c r="O20" s="201">
        <f t="shared" si="20"/>
        <v>45362</v>
      </c>
      <c r="P20" s="201">
        <f t="shared" si="21"/>
        <v>45366</v>
      </c>
      <c r="Q20" s="202">
        <f t="shared" si="22"/>
        <v>45367</v>
      </c>
    </row>
    <row r="21" spans="1:17">
      <c r="A21" s="14" t="s">
        <v>384</v>
      </c>
      <c r="B21" s="203">
        <v>2403</v>
      </c>
      <c r="C21" s="204">
        <v>45352</v>
      </c>
      <c r="D21" s="202">
        <f t="shared" si="11"/>
        <v>45353</v>
      </c>
      <c r="E21" s="201">
        <f t="shared" si="12"/>
        <v>45358</v>
      </c>
      <c r="F21" s="201">
        <f t="shared" si="13"/>
        <v>45359</v>
      </c>
      <c r="G21" s="201">
        <f t="shared" si="14"/>
        <v>45361</v>
      </c>
      <c r="H21" s="201">
        <f t="shared" si="15"/>
        <v>45362</v>
      </c>
      <c r="I21" s="201">
        <f t="shared" si="16"/>
        <v>45362</v>
      </c>
      <c r="J21" s="201">
        <f t="shared" si="17"/>
        <v>45363</v>
      </c>
      <c r="K21" s="98" t="s">
        <v>389</v>
      </c>
      <c r="L21" s="201">
        <f t="shared" si="18"/>
        <v>45363</v>
      </c>
      <c r="M21" s="201">
        <f t="shared" si="19"/>
        <v>45364</v>
      </c>
      <c r="N21" s="201">
        <f t="shared" si="23"/>
        <v>45368</v>
      </c>
      <c r="O21" s="201">
        <f t="shared" si="20"/>
        <v>45369</v>
      </c>
      <c r="P21" s="201">
        <f t="shared" si="21"/>
        <v>45373</v>
      </c>
      <c r="Q21" s="202">
        <f t="shared" si="22"/>
        <v>45374</v>
      </c>
    </row>
    <row r="22" spans="1:17">
      <c r="A22" s="205"/>
      <c r="B22" s="108"/>
      <c r="C22" s="206"/>
      <c r="D22" s="207"/>
      <c r="E22" s="206"/>
      <c r="F22" s="206"/>
      <c r="G22" s="206"/>
      <c r="H22" s="206"/>
      <c r="I22" s="206"/>
      <c r="J22" s="206"/>
      <c r="K22" s="108"/>
      <c r="L22" s="108"/>
      <c r="M22" s="108"/>
      <c r="N22" s="210"/>
      <c r="O22" s="206"/>
      <c r="P22" s="206"/>
      <c r="Q22" s="207"/>
    </row>
    <row r="23" ht="16.5" spans="1:19">
      <c r="A23" s="208" t="s">
        <v>76</v>
      </c>
      <c r="B23" s="106" t="s">
        <v>390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5"/>
      <c r="P23" s="5"/>
      <c r="Q23" s="5"/>
      <c r="R23" s="5"/>
      <c r="S23" s="5"/>
    </row>
    <row r="24" ht="16.5" spans="1:19">
      <c r="A24" s="26" t="s">
        <v>137</v>
      </c>
      <c r="B24" s="107" t="s">
        <v>391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5"/>
      <c r="P24" s="5"/>
      <c r="Q24" s="212"/>
      <c r="R24" s="5"/>
      <c r="S24" s="5"/>
    </row>
    <row r="25" ht="16.5" spans="1:19">
      <c r="A25" s="26" t="s">
        <v>392</v>
      </c>
      <c r="B25" s="107" t="s">
        <v>393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5"/>
      <c r="P25" s="5"/>
      <c r="Q25" s="5"/>
      <c r="R25" s="5"/>
      <c r="S25" s="5"/>
    </row>
    <row r="26" ht="16.5" spans="1:19">
      <c r="A26" s="26" t="s">
        <v>313</v>
      </c>
      <c r="B26" s="107" t="s">
        <v>362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5"/>
      <c r="P26" s="5"/>
      <c r="Q26" s="5"/>
      <c r="R26" s="5"/>
      <c r="S26" s="5"/>
    </row>
    <row r="27" ht="16.5" spans="1:19">
      <c r="A27" s="26" t="s">
        <v>314</v>
      </c>
      <c r="B27" s="29" t="s">
        <v>394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6"/>
      <c r="O27" s="5"/>
      <c r="P27" s="5"/>
      <c r="Q27" s="5"/>
      <c r="R27" s="5"/>
      <c r="S27" s="5"/>
    </row>
    <row r="28" ht="16.5" spans="1:19">
      <c r="A28" s="26" t="s">
        <v>395</v>
      </c>
      <c r="B28" s="107" t="s">
        <v>396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5"/>
      <c r="P28" s="5"/>
      <c r="Q28" s="5"/>
      <c r="R28" s="5"/>
      <c r="S28" s="5"/>
    </row>
  </sheetData>
  <mergeCells count="36">
    <mergeCell ref="B1:Q1"/>
    <mergeCell ref="B2:Q2"/>
    <mergeCell ref="A4:O4"/>
    <mergeCell ref="C5:D5"/>
    <mergeCell ref="E5:F5"/>
    <mergeCell ref="G5:H5"/>
    <mergeCell ref="I5:J5"/>
    <mergeCell ref="L5:M5"/>
    <mergeCell ref="N5:O5"/>
    <mergeCell ref="P5:Q5"/>
    <mergeCell ref="C6:D6"/>
    <mergeCell ref="E6:F6"/>
    <mergeCell ref="G6:H6"/>
    <mergeCell ref="I6:J6"/>
    <mergeCell ref="L6:M6"/>
    <mergeCell ref="N6:O6"/>
    <mergeCell ref="P6:Q6"/>
    <mergeCell ref="C7:D7"/>
    <mergeCell ref="E7:F7"/>
    <mergeCell ref="G7:H7"/>
    <mergeCell ref="I7:J7"/>
    <mergeCell ref="L7:M7"/>
    <mergeCell ref="N7:O7"/>
    <mergeCell ref="P7:Q7"/>
    <mergeCell ref="A8:Q8"/>
    <mergeCell ref="A11:Q11"/>
    <mergeCell ref="A13:Q13"/>
    <mergeCell ref="A15:Q15"/>
    <mergeCell ref="A18:Q18"/>
    <mergeCell ref="A19:Q19"/>
    <mergeCell ref="B23:N23"/>
    <mergeCell ref="B24:N24"/>
    <mergeCell ref="B25:N25"/>
    <mergeCell ref="B26:N26"/>
    <mergeCell ref="B27:N27"/>
    <mergeCell ref="B28:N28"/>
  </mergeCells>
  <pageMargins left="0.7" right="0.7" top="0.75" bottom="0.75" header="0.3" footer="0.3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/>
  <dimension ref="A1:IT30"/>
  <sheetViews>
    <sheetView workbookViewId="0">
      <selection activeCell="P16" sqref="P16"/>
    </sheetView>
  </sheetViews>
  <sheetFormatPr defaultColWidth="9" defaultRowHeight="14.25"/>
  <cols>
    <col min="1" max="1" width="20.3333333333333" customWidth="1"/>
    <col min="2" max="19" width="7.5" customWidth="1"/>
  </cols>
  <sheetData>
    <row r="1" ht="51" customHeight="1" spans="2:18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91"/>
      <c r="N1" s="91"/>
      <c r="O1" s="91"/>
      <c r="P1" s="91"/>
      <c r="Q1" s="91"/>
      <c r="R1" s="177"/>
    </row>
    <row r="2" ht="17.15" customHeight="1" spans="2:18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92"/>
      <c r="N2" s="92"/>
      <c r="O2" s="92"/>
      <c r="P2" s="92"/>
      <c r="Q2" s="92"/>
      <c r="R2" s="92"/>
    </row>
    <row r="3" ht="19.75" customHeight="1" spans="1:254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</row>
    <row r="4" spans="1:12">
      <c r="A4" s="196" t="s">
        <v>397</v>
      </c>
      <c r="B4" s="38"/>
      <c r="C4" s="38"/>
      <c r="D4" s="38"/>
      <c r="E4" s="38"/>
      <c r="F4" s="38"/>
      <c r="G4" s="38"/>
      <c r="H4" s="38"/>
      <c r="I4" s="38"/>
      <c r="J4" s="38"/>
      <c r="K4" s="142"/>
      <c r="L4" s="142"/>
    </row>
    <row r="5" ht="15.75" spans="1:12">
      <c r="A5" s="7" t="s">
        <v>368</v>
      </c>
      <c r="B5" s="7" t="s">
        <v>369</v>
      </c>
      <c r="C5" s="32" t="s">
        <v>398</v>
      </c>
      <c r="D5" s="7"/>
      <c r="E5" s="8" t="s">
        <v>399</v>
      </c>
      <c r="F5" s="9"/>
      <c r="G5" s="32" t="s">
        <v>400</v>
      </c>
      <c r="H5" s="32"/>
      <c r="I5" s="32" t="s">
        <v>401</v>
      </c>
      <c r="J5" s="7"/>
      <c r="K5" s="4"/>
      <c r="L5" s="4"/>
    </row>
    <row r="6" spans="1:12">
      <c r="A6" s="10" t="s">
        <v>13</v>
      </c>
      <c r="B6" s="10" t="s">
        <v>14</v>
      </c>
      <c r="C6" s="10" t="s">
        <v>138</v>
      </c>
      <c r="D6" s="10"/>
      <c r="E6" s="11" t="s">
        <v>137</v>
      </c>
      <c r="F6" s="12"/>
      <c r="G6" s="10" t="s">
        <v>314</v>
      </c>
      <c r="H6" s="10"/>
      <c r="I6" s="10" t="s">
        <v>402</v>
      </c>
      <c r="J6" s="10"/>
      <c r="K6" s="195"/>
      <c r="L6" s="195"/>
    </row>
    <row r="7" spans="1:12">
      <c r="A7" s="10"/>
      <c r="B7" s="10"/>
      <c r="C7" s="10" t="s">
        <v>403</v>
      </c>
      <c r="D7" s="10"/>
      <c r="E7" s="10" t="s">
        <v>404</v>
      </c>
      <c r="F7" s="10"/>
      <c r="G7" s="10" t="s">
        <v>380</v>
      </c>
      <c r="H7" s="10"/>
      <c r="I7" s="10" t="s">
        <v>405</v>
      </c>
      <c r="J7" s="10"/>
      <c r="K7" s="195"/>
      <c r="L7" s="195"/>
    </row>
    <row r="8" ht="16.4" hidden="1" customHeight="1" spans="1:15">
      <c r="A8" s="156" t="s">
        <v>406</v>
      </c>
      <c r="B8" s="197" t="s">
        <v>407</v>
      </c>
      <c r="C8" s="17">
        <v>45262</v>
      </c>
      <c r="D8" s="17">
        <f t="shared" ref="D8:D20" si="0">C8+0</f>
        <v>45262</v>
      </c>
      <c r="E8" s="17">
        <f t="shared" ref="E8:E20" si="1">D8+2</f>
        <v>45264</v>
      </c>
      <c r="F8" s="17">
        <f t="shared" ref="F8:F20" si="2">E8</f>
        <v>45264</v>
      </c>
      <c r="G8" s="17">
        <f t="shared" ref="G8:G20" si="3">F8+6</f>
        <v>45270</v>
      </c>
      <c r="H8" s="17">
        <f t="shared" ref="H8:H20" si="4">G8+1</f>
        <v>45271</v>
      </c>
      <c r="I8" s="17">
        <f t="shared" ref="I8:I20" si="5">H8</f>
        <v>45271</v>
      </c>
      <c r="J8" s="17">
        <f t="shared" ref="J8:J20" si="6">I8+2</f>
        <v>45273</v>
      </c>
      <c r="K8" s="5"/>
      <c r="L8" s="5"/>
      <c r="M8" s="5"/>
      <c r="N8" s="5"/>
      <c r="O8" s="5"/>
    </row>
    <row r="9" ht="16.4" hidden="1" customHeight="1" spans="1:15">
      <c r="A9" s="156" t="s">
        <v>408</v>
      </c>
      <c r="B9" s="197" t="s">
        <v>409</v>
      </c>
      <c r="C9" s="17">
        <v>45269</v>
      </c>
      <c r="D9" s="17">
        <f t="shared" si="0"/>
        <v>45269</v>
      </c>
      <c r="E9" s="17">
        <f t="shared" si="1"/>
        <v>45271</v>
      </c>
      <c r="F9" s="17">
        <f t="shared" si="2"/>
        <v>45271</v>
      </c>
      <c r="G9" s="17">
        <f t="shared" si="3"/>
        <v>45277</v>
      </c>
      <c r="H9" s="17">
        <f t="shared" si="4"/>
        <v>45278</v>
      </c>
      <c r="I9" s="17">
        <f t="shared" si="5"/>
        <v>45278</v>
      </c>
      <c r="J9" s="17">
        <f t="shared" si="6"/>
        <v>45280</v>
      </c>
      <c r="K9" s="5"/>
      <c r="L9" s="5"/>
      <c r="M9" s="5"/>
      <c r="N9" s="5"/>
      <c r="O9" s="5"/>
    </row>
    <row r="10" ht="16.4" hidden="1" customHeight="1" spans="1:15">
      <c r="A10" s="156" t="s">
        <v>410</v>
      </c>
      <c r="B10" s="197" t="s">
        <v>411</v>
      </c>
      <c r="C10" s="17">
        <v>45276</v>
      </c>
      <c r="D10" s="17">
        <f t="shared" si="0"/>
        <v>45276</v>
      </c>
      <c r="E10" s="17">
        <f t="shared" si="1"/>
        <v>45278</v>
      </c>
      <c r="F10" s="17">
        <f t="shared" si="2"/>
        <v>45278</v>
      </c>
      <c r="G10" s="17">
        <f t="shared" si="3"/>
        <v>45284</v>
      </c>
      <c r="H10" s="17">
        <f t="shared" si="4"/>
        <v>45285</v>
      </c>
      <c r="I10" s="17">
        <f t="shared" si="5"/>
        <v>45285</v>
      </c>
      <c r="J10" s="17">
        <f t="shared" si="6"/>
        <v>45287</v>
      </c>
      <c r="K10" s="5"/>
      <c r="L10" s="5"/>
      <c r="M10" s="5"/>
      <c r="N10" s="5"/>
      <c r="O10" s="5"/>
    </row>
    <row r="11" ht="16.4" customHeight="1" spans="1:15">
      <c r="A11" s="156" t="s">
        <v>412</v>
      </c>
      <c r="B11" s="197" t="s">
        <v>413</v>
      </c>
      <c r="C11" s="17">
        <v>45283</v>
      </c>
      <c r="D11" s="17">
        <f t="shared" si="0"/>
        <v>45283</v>
      </c>
      <c r="E11" s="17">
        <f t="shared" si="1"/>
        <v>45285</v>
      </c>
      <c r="F11" s="17">
        <f t="shared" si="2"/>
        <v>45285</v>
      </c>
      <c r="G11" s="17">
        <f t="shared" si="3"/>
        <v>45291</v>
      </c>
      <c r="H11" s="17">
        <f t="shared" si="4"/>
        <v>45292</v>
      </c>
      <c r="I11" s="17">
        <f t="shared" si="5"/>
        <v>45292</v>
      </c>
      <c r="J11" s="17">
        <f t="shared" si="6"/>
        <v>45294</v>
      </c>
      <c r="K11" s="5"/>
      <c r="L11" s="5"/>
      <c r="M11" s="5"/>
      <c r="N11" s="5"/>
      <c r="O11" s="5"/>
    </row>
    <row r="12" ht="16.4" customHeight="1" spans="1:15">
      <c r="A12" s="156" t="s">
        <v>414</v>
      </c>
      <c r="B12" s="197" t="s">
        <v>415</v>
      </c>
      <c r="C12" s="17">
        <v>45290</v>
      </c>
      <c r="D12" s="17">
        <f t="shared" si="0"/>
        <v>45290</v>
      </c>
      <c r="E12" s="17">
        <f t="shared" si="1"/>
        <v>45292</v>
      </c>
      <c r="F12" s="17">
        <f t="shared" si="2"/>
        <v>45292</v>
      </c>
      <c r="G12" s="17">
        <f t="shared" si="3"/>
        <v>45298</v>
      </c>
      <c r="H12" s="17">
        <f t="shared" si="4"/>
        <v>45299</v>
      </c>
      <c r="I12" s="17">
        <f t="shared" si="5"/>
        <v>45299</v>
      </c>
      <c r="J12" s="17">
        <f t="shared" si="6"/>
        <v>45301</v>
      </c>
      <c r="K12" s="5"/>
      <c r="L12" s="5"/>
      <c r="M12" s="5"/>
      <c r="N12" s="5"/>
      <c r="O12" s="5"/>
    </row>
    <row r="13" ht="16.4" customHeight="1" spans="1:15">
      <c r="A13" s="156" t="s">
        <v>406</v>
      </c>
      <c r="B13" s="197" t="s">
        <v>416</v>
      </c>
      <c r="C13" s="17">
        <v>45297</v>
      </c>
      <c r="D13" s="17">
        <f t="shared" si="0"/>
        <v>45297</v>
      </c>
      <c r="E13" s="17">
        <f t="shared" si="1"/>
        <v>45299</v>
      </c>
      <c r="F13" s="17">
        <f t="shared" si="2"/>
        <v>45299</v>
      </c>
      <c r="G13" s="17">
        <f t="shared" si="3"/>
        <v>45305</v>
      </c>
      <c r="H13" s="17">
        <f t="shared" si="4"/>
        <v>45306</v>
      </c>
      <c r="I13" s="17">
        <f t="shared" si="5"/>
        <v>45306</v>
      </c>
      <c r="J13" s="17">
        <f t="shared" si="6"/>
        <v>45308</v>
      </c>
      <c r="K13" s="5"/>
      <c r="L13" s="5"/>
      <c r="M13" s="5"/>
      <c r="N13" s="5"/>
      <c r="O13" s="5"/>
    </row>
    <row r="14" ht="16.4" customHeight="1" spans="1:15">
      <c r="A14" s="156" t="s">
        <v>408</v>
      </c>
      <c r="B14" s="197" t="s">
        <v>417</v>
      </c>
      <c r="C14" s="17">
        <v>45304</v>
      </c>
      <c r="D14" s="17">
        <f t="shared" si="0"/>
        <v>45304</v>
      </c>
      <c r="E14" s="17">
        <f t="shared" si="1"/>
        <v>45306</v>
      </c>
      <c r="F14" s="17">
        <f t="shared" si="2"/>
        <v>45306</v>
      </c>
      <c r="G14" s="17">
        <f t="shared" si="3"/>
        <v>45312</v>
      </c>
      <c r="H14" s="17">
        <f t="shared" si="4"/>
        <v>45313</v>
      </c>
      <c r="I14" s="17">
        <f t="shared" si="5"/>
        <v>45313</v>
      </c>
      <c r="J14" s="17">
        <f t="shared" si="6"/>
        <v>45315</v>
      </c>
      <c r="K14" s="5"/>
      <c r="L14" s="5"/>
      <c r="M14" s="5"/>
      <c r="N14" s="5"/>
      <c r="O14" s="5"/>
    </row>
    <row r="15" ht="16.4" customHeight="1" spans="1:15">
      <c r="A15" s="133" t="s">
        <v>418</v>
      </c>
      <c r="B15" s="197" t="s">
        <v>419</v>
      </c>
      <c r="C15" s="17">
        <v>45311</v>
      </c>
      <c r="D15" s="17">
        <f t="shared" si="0"/>
        <v>45311</v>
      </c>
      <c r="E15" s="17">
        <f t="shared" si="1"/>
        <v>45313</v>
      </c>
      <c r="F15" s="17">
        <f t="shared" si="2"/>
        <v>45313</v>
      </c>
      <c r="G15" s="17">
        <f t="shared" si="3"/>
        <v>45319</v>
      </c>
      <c r="H15" s="17">
        <f t="shared" si="4"/>
        <v>45320</v>
      </c>
      <c r="I15" s="17">
        <f t="shared" si="5"/>
        <v>45320</v>
      </c>
      <c r="J15" s="17">
        <f t="shared" si="6"/>
        <v>45322</v>
      </c>
      <c r="K15" s="5"/>
      <c r="L15" s="5"/>
      <c r="M15" s="5"/>
      <c r="N15" s="5"/>
      <c r="O15" s="5"/>
    </row>
    <row r="16" ht="16.4" customHeight="1" spans="1:15">
      <c r="A16" s="156" t="s">
        <v>412</v>
      </c>
      <c r="B16" s="197" t="s">
        <v>420</v>
      </c>
      <c r="C16" s="17">
        <v>45318</v>
      </c>
      <c r="D16" s="17">
        <f t="shared" si="0"/>
        <v>45318</v>
      </c>
      <c r="E16" s="17">
        <f t="shared" si="1"/>
        <v>45320</v>
      </c>
      <c r="F16" s="17">
        <f t="shared" si="2"/>
        <v>45320</v>
      </c>
      <c r="G16" s="17">
        <f t="shared" si="3"/>
        <v>45326</v>
      </c>
      <c r="H16" s="17">
        <f t="shared" si="4"/>
        <v>45327</v>
      </c>
      <c r="I16" s="17">
        <f t="shared" si="5"/>
        <v>45327</v>
      </c>
      <c r="J16" s="17">
        <f t="shared" si="6"/>
        <v>45329</v>
      </c>
      <c r="K16" s="5"/>
      <c r="L16" s="5"/>
      <c r="M16" s="5"/>
      <c r="N16" s="5"/>
      <c r="O16" s="5"/>
    </row>
    <row r="17" ht="16.4" customHeight="1" spans="1:15">
      <c r="A17" s="156" t="s">
        <v>414</v>
      </c>
      <c r="B17" s="197" t="s">
        <v>421</v>
      </c>
      <c r="C17" s="17">
        <v>45325</v>
      </c>
      <c r="D17" s="17">
        <f t="shared" si="0"/>
        <v>45325</v>
      </c>
      <c r="E17" s="17">
        <f t="shared" si="1"/>
        <v>45327</v>
      </c>
      <c r="F17" s="17">
        <f t="shared" si="2"/>
        <v>45327</v>
      </c>
      <c r="G17" s="17">
        <f t="shared" si="3"/>
        <v>45333</v>
      </c>
      <c r="H17" s="17">
        <f t="shared" si="4"/>
        <v>45334</v>
      </c>
      <c r="I17" s="17">
        <f t="shared" si="5"/>
        <v>45334</v>
      </c>
      <c r="J17" s="17">
        <f t="shared" si="6"/>
        <v>45336</v>
      </c>
      <c r="K17" s="5"/>
      <c r="L17" s="5"/>
      <c r="M17" s="5"/>
      <c r="N17" s="5"/>
      <c r="O17" s="5"/>
    </row>
    <row r="18" ht="16.4" customHeight="1" spans="1:15">
      <c r="A18" s="156" t="s">
        <v>406</v>
      </c>
      <c r="B18" s="197" t="s">
        <v>422</v>
      </c>
      <c r="C18" s="17">
        <v>45332</v>
      </c>
      <c r="D18" s="17">
        <f t="shared" si="0"/>
        <v>45332</v>
      </c>
      <c r="E18" s="17">
        <f t="shared" si="1"/>
        <v>45334</v>
      </c>
      <c r="F18" s="17">
        <f t="shared" si="2"/>
        <v>45334</v>
      </c>
      <c r="G18" s="17">
        <f t="shared" si="3"/>
        <v>45340</v>
      </c>
      <c r="H18" s="17">
        <f t="shared" si="4"/>
        <v>45341</v>
      </c>
      <c r="I18" s="17">
        <f t="shared" si="5"/>
        <v>45341</v>
      </c>
      <c r="J18" s="17">
        <f t="shared" si="6"/>
        <v>45343</v>
      </c>
      <c r="K18" s="5"/>
      <c r="L18" s="5"/>
      <c r="M18" s="5"/>
      <c r="N18" s="5"/>
      <c r="O18" s="5"/>
    </row>
    <row r="19" ht="16.4" customHeight="1" spans="1:15">
      <c r="A19" s="156" t="s">
        <v>408</v>
      </c>
      <c r="B19" s="197" t="s">
        <v>423</v>
      </c>
      <c r="C19" s="17">
        <v>45339</v>
      </c>
      <c r="D19" s="17">
        <f t="shared" si="0"/>
        <v>45339</v>
      </c>
      <c r="E19" s="17">
        <f t="shared" si="1"/>
        <v>45341</v>
      </c>
      <c r="F19" s="17">
        <f t="shared" si="2"/>
        <v>45341</v>
      </c>
      <c r="G19" s="17">
        <f t="shared" si="3"/>
        <v>45347</v>
      </c>
      <c r="H19" s="17">
        <f t="shared" si="4"/>
        <v>45348</v>
      </c>
      <c r="I19" s="17">
        <f t="shared" si="5"/>
        <v>45348</v>
      </c>
      <c r="J19" s="17">
        <f t="shared" si="6"/>
        <v>45350</v>
      </c>
      <c r="K19" s="5"/>
      <c r="L19" s="5"/>
      <c r="M19" s="5"/>
      <c r="N19" s="5"/>
      <c r="O19" s="5"/>
    </row>
    <row r="20" ht="16.4" customHeight="1" spans="1:15">
      <c r="A20" s="130" t="s">
        <v>418</v>
      </c>
      <c r="B20" s="197" t="s">
        <v>424</v>
      </c>
      <c r="C20" s="17">
        <v>45346</v>
      </c>
      <c r="D20" s="17">
        <f t="shared" si="0"/>
        <v>45346</v>
      </c>
      <c r="E20" s="17">
        <f t="shared" si="1"/>
        <v>45348</v>
      </c>
      <c r="F20" s="17">
        <f t="shared" si="2"/>
        <v>45348</v>
      </c>
      <c r="G20" s="17">
        <f t="shared" si="3"/>
        <v>45354</v>
      </c>
      <c r="H20" s="17">
        <f t="shared" si="4"/>
        <v>45355</v>
      </c>
      <c r="I20" s="17">
        <f t="shared" si="5"/>
        <v>45355</v>
      </c>
      <c r="J20" s="17">
        <f t="shared" si="6"/>
        <v>45357</v>
      </c>
      <c r="K20" s="5"/>
      <c r="L20" s="5"/>
      <c r="M20" s="5"/>
      <c r="N20" s="5"/>
      <c r="O20" s="5"/>
    </row>
    <row r="21" ht="15.75" spans="1:15">
      <c r="A21" s="161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ht="16.5" spans="1:17">
      <c r="A22" s="23" t="s">
        <v>76</v>
      </c>
      <c r="B22" s="106" t="s">
        <v>425</v>
      </c>
      <c r="C22" s="106"/>
      <c r="D22" s="106"/>
      <c r="E22" s="106"/>
      <c r="F22" s="106"/>
      <c r="G22" s="106"/>
      <c r="H22" s="106"/>
      <c r="I22" s="106"/>
      <c r="J22" s="106"/>
      <c r="K22" s="106"/>
      <c r="L22" s="5"/>
      <c r="M22" s="5"/>
      <c r="N22" s="5"/>
      <c r="O22" s="5"/>
      <c r="P22" s="5"/>
      <c r="Q22" s="5"/>
    </row>
    <row r="23" ht="16.5" spans="1:19">
      <c r="A23" s="186" t="s">
        <v>247</v>
      </c>
      <c r="B23" s="187" t="s">
        <v>426</v>
      </c>
      <c r="C23" s="187"/>
      <c r="D23" s="187"/>
      <c r="E23" s="187"/>
      <c r="F23" s="187"/>
      <c r="G23" s="187"/>
      <c r="H23" s="187"/>
      <c r="I23" s="187"/>
      <c r="J23" s="187"/>
      <c r="K23" s="187"/>
      <c r="L23" s="5"/>
      <c r="M23" s="5"/>
      <c r="N23" s="5"/>
      <c r="O23" s="5"/>
      <c r="P23" s="5"/>
      <c r="Q23" s="5"/>
      <c r="R23" s="5"/>
      <c r="S23" s="5"/>
    </row>
    <row r="24" ht="16.5" spans="1:19">
      <c r="A24" s="186" t="s">
        <v>247</v>
      </c>
      <c r="B24" s="187" t="s">
        <v>427</v>
      </c>
      <c r="C24" s="187"/>
      <c r="D24" s="187"/>
      <c r="E24" s="187"/>
      <c r="F24" s="187"/>
      <c r="G24" s="187"/>
      <c r="H24" s="187"/>
      <c r="I24" s="187"/>
      <c r="J24" s="187"/>
      <c r="K24" s="187"/>
      <c r="L24" s="5"/>
      <c r="M24" s="5"/>
      <c r="N24" s="5"/>
      <c r="O24" s="5"/>
      <c r="P24" s="5"/>
      <c r="Q24" s="5"/>
      <c r="R24" s="5"/>
      <c r="S24" s="5"/>
    </row>
    <row r="25" ht="16.5" spans="1:19">
      <c r="A25" s="31" t="s">
        <v>245</v>
      </c>
      <c r="B25" s="198" t="s">
        <v>428</v>
      </c>
      <c r="C25" s="198"/>
      <c r="D25" s="198"/>
      <c r="E25" s="198"/>
      <c r="F25" s="198"/>
      <c r="G25" s="198"/>
      <c r="H25" s="198"/>
      <c r="I25" s="198"/>
      <c r="J25" s="198"/>
      <c r="K25" s="198"/>
      <c r="L25" s="5"/>
      <c r="M25" s="5"/>
      <c r="N25" s="5"/>
      <c r="O25" s="5"/>
      <c r="P25" s="5"/>
      <c r="Q25" s="5"/>
      <c r="R25" s="5"/>
      <c r="S25" s="5"/>
    </row>
    <row r="26" ht="16.5" spans="1:17">
      <c r="A26" s="31" t="s">
        <v>361</v>
      </c>
      <c r="B26" s="90" t="s">
        <v>429</v>
      </c>
      <c r="C26" s="90"/>
      <c r="D26" s="90"/>
      <c r="E26" s="90"/>
      <c r="F26" s="90"/>
      <c r="G26" s="90"/>
      <c r="H26" s="90"/>
      <c r="I26" s="90"/>
      <c r="J26" s="90"/>
      <c r="K26" s="90"/>
      <c r="L26" s="5"/>
      <c r="M26" s="5"/>
      <c r="N26" s="5"/>
      <c r="O26" s="5"/>
      <c r="P26" s="5"/>
      <c r="Q26" s="5"/>
    </row>
    <row r="27" ht="16.5" spans="1:17">
      <c r="A27" s="31" t="s">
        <v>361</v>
      </c>
      <c r="B27" s="90" t="s">
        <v>430</v>
      </c>
      <c r="C27" s="90"/>
      <c r="D27" s="90"/>
      <c r="E27" s="90"/>
      <c r="F27" s="90"/>
      <c r="G27" s="90"/>
      <c r="H27" s="90"/>
      <c r="I27" s="90"/>
      <c r="J27" s="90"/>
      <c r="K27" s="90"/>
      <c r="L27" s="5"/>
      <c r="M27" s="5"/>
      <c r="N27" s="5"/>
      <c r="O27" s="5"/>
      <c r="P27" s="5"/>
      <c r="Q27" s="5"/>
    </row>
    <row r="28" ht="16.5" spans="1:17">
      <c r="A28" s="26" t="s">
        <v>363</v>
      </c>
      <c r="B28" s="90" t="s">
        <v>431</v>
      </c>
      <c r="C28" s="90"/>
      <c r="D28" s="90"/>
      <c r="E28" s="90"/>
      <c r="F28" s="90"/>
      <c r="G28" s="90"/>
      <c r="H28" s="90"/>
      <c r="I28" s="90"/>
      <c r="J28" s="90"/>
      <c r="K28" s="90"/>
      <c r="L28" s="5"/>
      <c r="M28" s="5"/>
      <c r="N28" s="5"/>
      <c r="O28" s="5"/>
      <c r="P28" s="5"/>
      <c r="Q28" s="5"/>
    </row>
    <row r="29" ht="16.5" spans="1:17">
      <c r="A29" s="26" t="s">
        <v>363</v>
      </c>
      <c r="B29" s="90" t="s">
        <v>432</v>
      </c>
      <c r="C29" s="90"/>
      <c r="D29" s="90"/>
      <c r="E29" s="90"/>
      <c r="F29" s="90"/>
      <c r="G29" s="90"/>
      <c r="H29" s="90"/>
      <c r="I29" s="90"/>
      <c r="J29" s="90"/>
      <c r="K29" s="90"/>
      <c r="L29" s="5"/>
      <c r="M29" s="5"/>
      <c r="N29" s="5"/>
      <c r="O29" s="5"/>
      <c r="P29" s="5"/>
      <c r="Q29" s="5"/>
    </row>
    <row r="30" ht="16.5" spans="1:17">
      <c r="A30" s="26" t="s">
        <v>433</v>
      </c>
      <c r="B30" s="90" t="s">
        <v>434</v>
      </c>
      <c r="C30" s="90"/>
      <c r="D30" s="90"/>
      <c r="E30" s="90"/>
      <c r="F30" s="90"/>
      <c r="G30" s="90"/>
      <c r="H30" s="90"/>
      <c r="I30" s="90"/>
      <c r="J30" s="90"/>
      <c r="K30" s="90"/>
      <c r="L30" s="5"/>
      <c r="M30" s="5"/>
      <c r="N30" s="5"/>
      <c r="O30" s="5"/>
      <c r="P30" s="5"/>
      <c r="Q30" s="5"/>
    </row>
  </sheetData>
  <mergeCells count="24">
    <mergeCell ref="B1:L1"/>
    <mergeCell ref="B2:L2"/>
    <mergeCell ref="A4:J4"/>
    <mergeCell ref="C5:D5"/>
    <mergeCell ref="E5:F5"/>
    <mergeCell ref="G5:H5"/>
    <mergeCell ref="I5:J5"/>
    <mergeCell ref="C6:D6"/>
    <mergeCell ref="E6:F6"/>
    <mergeCell ref="G6:H6"/>
    <mergeCell ref="I6:J6"/>
    <mergeCell ref="C7:D7"/>
    <mergeCell ref="E7:F7"/>
    <mergeCell ref="G7:H7"/>
    <mergeCell ref="I7:J7"/>
    <mergeCell ref="B22:K22"/>
    <mergeCell ref="B23:K23"/>
    <mergeCell ref="B24:K24"/>
    <mergeCell ref="B25:K25"/>
    <mergeCell ref="B26:K26"/>
    <mergeCell ref="B27:K27"/>
    <mergeCell ref="B28:K28"/>
    <mergeCell ref="B29:K29"/>
    <mergeCell ref="B30:K30"/>
  </mergeCells>
  <pageMargins left="0.7" right="0.7" top="0.75" bottom="0.75" header="0.3" footer="0.3"/>
  <pageSetup paperSize="9" scale="71" orientation="landscape" verticalDpi="1200"/>
  <headerFooter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/>
  <dimension ref="A1:IV30"/>
  <sheetViews>
    <sheetView workbookViewId="0">
      <selection activeCell="N17" sqref="N17"/>
    </sheetView>
  </sheetViews>
  <sheetFormatPr defaultColWidth="9" defaultRowHeight="14.25"/>
  <cols>
    <col min="1" max="1" width="20.3333333333333" customWidth="1"/>
    <col min="2" max="21" width="7.5" customWidth="1"/>
  </cols>
  <sheetData>
    <row r="1" ht="51" customHeight="1" spans="2:20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91"/>
      <c r="N1" s="91"/>
      <c r="O1" s="91"/>
      <c r="P1" s="91"/>
      <c r="Q1" s="91"/>
      <c r="R1" s="91"/>
      <c r="S1" s="91"/>
      <c r="T1" s="177"/>
    </row>
    <row r="2" ht="17.15" customHeight="1" spans="2:20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92"/>
      <c r="N2" s="92"/>
      <c r="O2" s="92"/>
      <c r="P2" s="92"/>
      <c r="Q2" s="92"/>
      <c r="R2" s="92"/>
      <c r="S2" s="92"/>
      <c r="T2" s="92"/>
    </row>
    <row r="3" ht="19.75" customHeight="1" spans="1:256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0">
      <c r="A4" s="178" t="s">
        <v>435</v>
      </c>
      <c r="B4" s="6"/>
      <c r="C4" s="6"/>
      <c r="D4" s="6"/>
      <c r="E4" s="6"/>
      <c r="F4" s="6"/>
      <c r="G4" s="6"/>
      <c r="H4" s="6"/>
      <c r="I4" s="6"/>
      <c r="J4" s="6"/>
      <c r="K4" s="6"/>
      <c r="L4" s="190"/>
      <c r="M4" s="142"/>
      <c r="N4" s="142"/>
      <c r="O4" s="142"/>
      <c r="P4" s="142"/>
      <c r="Q4" s="142"/>
      <c r="R4" s="142"/>
      <c r="S4" s="142"/>
      <c r="T4" s="142"/>
    </row>
    <row r="5" ht="15.75" spans="1:20">
      <c r="A5" s="179" t="s">
        <v>368</v>
      </c>
      <c r="B5" s="32" t="s">
        <v>401</v>
      </c>
      <c r="C5" s="7"/>
      <c r="D5" s="32" t="s">
        <v>401</v>
      </c>
      <c r="E5" s="7"/>
      <c r="F5" s="32" t="s">
        <v>436</v>
      </c>
      <c r="G5" s="7"/>
      <c r="H5" s="7" t="s">
        <v>369</v>
      </c>
      <c r="I5" s="32" t="s">
        <v>437</v>
      </c>
      <c r="J5" s="32"/>
      <c r="K5" s="8" t="s">
        <v>438</v>
      </c>
      <c r="L5" s="191"/>
      <c r="M5" s="192"/>
      <c r="N5" s="5"/>
      <c r="O5" s="192"/>
      <c r="P5" s="192"/>
      <c r="Q5" s="192"/>
      <c r="R5" s="5"/>
      <c r="S5" s="4"/>
      <c r="T5" s="4"/>
    </row>
    <row r="6" spans="1:20">
      <c r="A6" s="11" t="s">
        <v>13</v>
      </c>
      <c r="B6" s="10" t="s">
        <v>402</v>
      </c>
      <c r="C6" s="10"/>
      <c r="D6" s="149" t="s">
        <v>439</v>
      </c>
      <c r="E6" s="149"/>
      <c r="F6" s="10" t="s">
        <v>314</v>
      </c>
      <c r="G6" s="10"/>
      <c r="H6" s="10" t="s">
        <v>14</v>
      </c>
      <c r="I6" s="10" t="s">
        <v>137</v>
      </c>
      <c r="J6" s="10"/>
      <c r="K6" s="11" t="s">
        <v>138</v>
      </c>
      <c r="L6" s="12"/>
      <c r="M6" s="171"/>
      <c r="N6" s="171"/>
      <c r="O6" s="171"/>
      <c r="P6" s="171"/>
      <c r="Q6" s="171"/>
      <c r="R6" s="171"/>
      <c r="S6" s="195"/>
      <c r="T6" s="195"/>
    </row>
    <row r="7" spans="1:20">
      <c r="A7" s="11"/>
      <c r="B7" s="10" t="s">
        <v>380</v>
      </c>
      <c r="C7" s="10"/>
      <c r="D7" s="10" t="s">
        <v>404</v>
      </c>
      <c r="E7" s="10"/>
      <c r="F7" s="10" t="s">
        <v>378</v>
      </c>
      <c r="G7" s="10"/>
      <c r="H7" s="10"/>
      <c r="I7" s="10" t="s">
        <v>376</v>
      </c>
      <c r="J7" s="10"/>
      <c r="K7" s="10" t="s">
        <v>440</v>
      </c>
      <c r="L7" s="10"/>
      <c r="M7" s="171"/>
      <c r="N7" s="171"/>
      <c r="O7" s="171"/>
      <c r="P7" s="171"/>
      <c r="Q7" s="171"/>
      <c r="R7" s="171"/>
      <c r="S7" s="195"/>
      <c r="T7" s="195"/>
    </row>
    <row r="8" hidden="1" spans="1:12">
      <c r="A8" s="130" t="s">
        <v>441</v>
      </c>
      <c r="B8" s="17">
        <v>45263</v>
      </c>
      <c r="C8" s="17">
        <f t="shared" ref="C8:C10" si="0">B8+1</f>
        <v>45264</v>
      </c>
      <c r="D8" s="17">
        <f t="shared" ref="D8:D15" si="1">C8</f>
        <v>45264</v>
      </c>
      <c r="E8" s="17">
        <f t="shared" ref="E8:E14" si="2">D8</f>
        <v>45264</v>
      </c>
      <c r="F8" s="17">
        <f t="shared" ref="F8:F9" si="3">E8</f>
        <v>45264</v>
      </c>
      <c r="G8" s="17">
        <f t="shared" ref="G8:G14" si="4">F8+1</f>
        <v>45265</v>
      </c>
      <c r="H8" s="180" t="s">
        <v>442</v>
      </c>
      <c r="I8" s="17">
        <f t="shared" ref="I8:I9" si="5">G8+9</f>
        <v>45274</v>
      </c>
      <c r="J8" s="17">
        <f t="shared" ref="J8:J11" si="6">I8+1</f>
        <v>45275</v>
      </c>
      <c r="K8" s="17">
        <f t="shared" ref="K8:K11" si="7">J8+1</f>
        <v>45276</v>
      </c>
      <c r="L8" s="17">
        <f t="shared" ref="L8:L9" si="8">K8</f>
        <v>45276</v>
      </c>
    </row>
    <row r="9" hidden="1" spans="1:12">
      <c r="A9" s="130" t="s">
        <v>443</v>
      </c>
      <c r="B9" s="17">
        <v>45270</v>
      </c>
      <c r="C9" s="17">
        <f t="shared" si="0"/>
        <v>45271</v>
      </c>
      <c r="D9" s="17">
        <f t="shared" si="1"/>
        <v>45271</v>
      </c>
      <c r="E9" s="17">
        <f t="shared" si="2"/>
        <v>45271</v>
      </c>
      <c r="F9" s="17">
        <f t="shared" si="3"/>
        <v>45271</v>
      </c>
      <c r="G9" s="17">
        <f t="shared" si="4"/>
        <v>45272</v>
      </c>
      <c r="H9" s="52" t="s">
        <v>444</v>
      </c>
      <c r="I9" s="17">
        <f t="shared" si="5"/>
        <v>45281</v>
      </c>
      <c r="J9" s="17">
        <f t="shared" si="6"/>
        <v>45282</v>
      </c>
      <c r="K9" s="17">
        <f t="shared" si="7"/>
        <v>45283</v>
      </c>
      <c r="L9" s="17">
        <f t="shared" si="8"/>
        <v>45283</v>
      </c>
    </row>
    <row r="10" hidden="1" spans="1:12">
      <c r="A10" s="130" t="s">
        <v>445</v>
      </c>
      <c r="B10" s="17">
        <v>45277</v>
      </c>
      <c r="C10" s="17">
        <f t="shared" si="0"/>
        <v>45278</v>
      </c>
      <c r="D10" s="17">
        <f t="shared" si="1"/>
        <v>45278</v>
      </c>
      <c r="E10" s="17">
        <f t="shared" si="2"/>
        <v>45278</v>
      </c>
      <c r="F10" s="109" t="s">
        <v>446</v>
      </c>
      <c r="G10" s="110"/>
      <c r="H10" s="110"/>
      <c r="I10" s="110"/>
      <c r="J10" s="110"/>
      <c r="K10" s="110"/>
      <c r="L10" s="111"/>
    </row>
    <row r="11" hidden="1" spans="1:12">
      <c r="A11" s="130" t="s">
        <v>447</v>
      </c>
      <c r="B11" s="54" t="s">
        <v>448</v>
      </c>
      <c r="C11" s="17">
        <v>45278</v>
      </c>
      <c r="D11" s="17">
        <f t="shared" si="1"/>
        <v>45278</v>
      </c>
      <c r="E11" s="17">
        <f t="shared" si="2"/>
        <v>45278</v>
      </c>
      <c r="F11" s="17">
        <f>E11</f>
        <v>45278</v>
      </c>
      <c r="G11" s="17">
        <f t="shared" si="4"/>
        <v>45279</v>
      </c>
      <c r="H11" s="181" t="s">
        <v>449</v>
      </c>
      <c r="I11" s="17">
        <f t="shared" ref="I11:I22" si="9">G11+9</f>
        <v>45288</v>
      </c>
      <c r="J11" s="17">
        <f t="shared" si="6"/>
        <v>45289</v>
      </c>
      <c r="K11" s="17">
        <f t="shared" si="7"/>
        <v>45290</v>
      </c>
      <c r="L11" s="17">
        <f t="shared" ref="L11:L22" si="10">K11</f>
        <v>45290</v>
      </c>
    </row>
    <row r="12" spans="1:12">
      <c r="A12" s="130" t="s">
        <v>441</v>
      </c>
      <c r="B12" s="17">
        <v>45284</v>
      </c>
      <c r="C12" s="17">
        <f>B12+1</f>
        <v>45285</v>
      </c>
      <c r="D12" s="17">
        <f t="shared" si="1"/>
        <v>45285</v>
      </c>
      <c r="E12" s="17">
        <f t="shared" si="2"/>
        <v>45285</v>
      </c>
      <c r="F12" s="17">
        <f>E12</f>
        <v>45285</v>
      </c>
      <c r="G12" s="17">
        <f t="shared" si="4"/>
        <v>45286</v>
      </c>
      <c r="H12" s="180" t="s">
        <v>450</v>
      </c>
      <c r="I12" s="17">
        <f t="shared" si="9"/>
        <v>45295</v>
      </c>
      <c r="J12" s="17">
        <f t="shared" ref="J12:J22" si="11">I12+1</f>
        <v>45296</v>
      </c>
      <c r="K12" s="17">
        <f t="shared" ref="K12:K22" si="12">J12+1</f>
        <v>45297</v>
      </c>
      <c r="L12" s="17">
        <f t="shared" si="10"/>
        <v>45297</v>
      </c>
    </row>
    <row r="13" spans="1:12">
      <c r="A13" s="130" t="s">
        <v>443</v>
      </c>
      <c r="B13" s="17">
        <v>45291</v>
      </c>
      <c r="C13" s="17">
        <f>B13+1</f>
        <v>45292</v>
      </c>
      <c r="D13" s="17">
        <f t="shared" si="1"/>
        <v>45292</v>
      </c>
      <c r="E13" s="17">
        <f t="shared" si="2"/>
        <v>45292</v>
      </c>
      <c r="F13" s="17">
        <f>E13</f>
        <v>45292</v>
      </c>
      <c r="G13" s="17">
        <f t="shared" si="4"/>
        <v>45293</v>
      </c>
      <c r="H13" s="52" t="s">
        <v>451</v>
      </c>
      <c r="I13" s="17">
        <f t="shared" si="9"/>
        <v>45302</v>
      </c>
      <c r="J13" s="17">
        <f t="shared" si="11"/>
        <v>45303</v>
      </c>
      <c r="K13" s="17">
        <f t="shared" si="12"/>
        <v>45304</v>
      </c>
      <c r="L13" s="17">
        <f t="shared" si="10"/>
        <v>45304</v>
      </c>
    </row>
    <row r="14" spans="1:12">
      <c r="A14" s="130" t="s">
        <v>447</v>
      </c>
      <c r="B14" s="17">
        <v>45298</v>
      </c>
      <c r="C14" s="17">
        <f>B14+1</f>
        <v>45299</v>
      </c>
      <c r="D14" s="17">
        <f t="shared" si="1"/>
        <v>45299</v>
      </c>
      <c r="E14" s="17">
        <f t="shared" si="2"/>
        <v>45299</v>
      </c>
      <c r="F14" s="17">
        <f>E14</f>
        <v>45299</v>
      </c>
      <c r="G14" s="17">
        <f t="shared" si="4"/>
        <v>45300</v>
      </c>
      <c r="H14" s="52" t="s">
        <v>388</v>
      </c>
      <c r="I14" s="17">
        <f t="shared" si="9"/>
        <v>45309</v>
      </c>
      <c r="J14" s="17">
        <f t="shared" si="11"/>
        <v>45310</v>
      </c>
      <c r="K14" s="17">
        <f t="shared" si="12"/>
        <v>45311</v>
      </c>
      <c r="L14" s="17">
        <f t="shared" si="10"/>
        <v>45311</v>
      </c>
    </row>
    <row r="15" spans="1:12">
      <c r="A15" s="130" t="s">
        <v>441</v>
      </c>
      <c r="B15" s="17">
        <v>45305</v>
      </c>
      <c r="C15" s="17">
        <f>B15+1</f>
        <v>45306</v>
      </c>
      <c r="D15" s="17">
        <f t="shared" si="1"/>
        <v>45306</v>
      </c>
      <c r="E15" s="54" t="s">
        <v>121</v>
      </c>
      <c r="F15" s="182"/>
      <c r="G15" s="183"/>
      <c r="H15" s="183"/>
      <c r="I15" s="183"/>
      <c r="J15" s="183"/>
      <c r="K15" s="183"/>
      <c r="L15" s="193"/>
    </row>
    <row r="16" spans="1:12">
      <c r="A16" s="184" t="s">
        <v>452</v>
      </c>
      <c r="B16" s="97" t="s">
        <v>39</v>
      </c>
      <c r="C16" s="97" t="s">
        <v>39</v>
      </c>
      <c r="D16" s="17" t="s">
        <v>448</v>
      </c>
      <c r="E16" s="17">
        <v>45306</v>
      </c>
      <c r="F16" s="17">
        <f t="shared" ref="F16:F22" si="13">E16</f>
        <v>45306</v>
      </c>
      <c r="G16" s="17">
        <f t="shared" ref="G16:G22" si="14">F16+1</f>
        <v>45307</v>
      </c>
      <c r="H16" s="52" t="s">
        <v>453</v>
      </c>
      <c r="I16" s="17">
        <f t="shared" si="9"/>
        <v>45316</v>
      </c>
      <c r="J16" s="17">
        <f t="shared" si="11"/>
        <v>45317</v>
      </c>
      <c r="K16" s="17">
        <f t="shared" si="12"/>
        <v>45318</v>
      </c>
      <c r="L16" s="17">
        <f t="shared" si="10"/>
        <v>45318</v>
      </c>
    </row>
    <row r="17" spans="1:12">
      <c r="A17" s="130" t="s">
        <v>443</v>
      </c>
      <c r="B17" s="17">
        <v>45312</v>
      </c>
      <c r="C17" s="17">
        <f t="shared" ref="C17:C22" si="15">B17+1</f>
        <v>45313</v>
      </c>
      <c r="D17" s="17">
        <f t="shared" ref="D17:D22" si="16">C17</f>
        <v>45313</v>
      </c>
      <c r="E17" s="17">
        <f t="shared" ref="E17:E22" si="17">D17</f>
        <v>45313</v>
      </c>
      <c r="F17" s="17">
        <f t="shared" si="13"/>
        <v>45313</v>
      </c>
      <c r="G17" s="17">
        <f t="shared" si="14"/>
        <v>45314</v>
      </c>
      <c r="H17" s="52" t="s">
        <v>454</v>
      </c>
      <c r="I17" s="17">
        <f t="shared" si="9"/>
        <v>45323</v>
      </c>
      <c r="J17" s="17">
        <f t="shared" si="11"/>
        <v>45324</v>
      </c>
      <c r="K17" s="17">
        <f t="shared" si="12"/>
        <v>45325</v>
      </c>
      <c r="L17" s="17">
        <f t="shared" si="10"/>
        <v>45325</v>
      </c>
    </row>
    <row r="18" spans="1:12">
      <c r="A18" s="130" t="s">
        <v>447</v>
      </c>
      <c r="B18" s="17">
        <v>45319</v>
      </c>
      <c r="C18" s="17">
        <f t="shared" si="15"/>
        <v>45320</v>
      </c>
      <c r="D18" s="17">
        <f t="shared" si="16"/>
        <v>45320</v>
      </c>
      <c r="E18" s="17">
        <f t="shared" si="17"/>
        <v>45320</v>
      </c>
      <c r="F18" s="17">
        <f t="shared" si="13"/>
        <v>45320</v>
      </c>
      <c r="G18" s="17">
        <f t="shared" si="14"/>
        <v>45321</v>
      </c>
      <c r="H18" s="52" t="s">
        <v>455</v>
      </c>
      <c r="I18" s="17">
        <f t="shared" si="9"/>
        <v>45330</v>
      </c>
      <c r="J18" s="17">
        <f t="shared" si="11"/>
        <v>45331</v>
      </c>
      <c r="K18" s="17">
        <f t="shared" si="12"/>
        <v>45332</v>
      </c>
      <c r="L18" s="17">
        <f t="shared" si="10"/>
        <v>45332</v>
      </c>
    </row>
    <row r="19" spans="1:12">
      <c r="A19" s="130" t="s">
        <v>452</v>
      </c>
      <c r="B19" s="17">
        <v>45326</v>
      </c>
      <c r="C19" s="17">
        <f t="shared" si="15"/>
        <v>45327</v>
      </c>
      <c r="D19" s="17">
        <f t="shared" si="16"/>
        <v>45327</v>
      </c>
      <c r="E19" s="17">
        <f t="shared" si="17"/>
        <v>45327</v>
      </c>
      <c r="F19" s="17">
        <f t="shared" si="13"/>
        <v>45327</v>
      </c>
      <c r="G19" s="17">
        <f t="shared" si="14"/>
        <v>45328</v>
      </c>
      <c r="H19" s="52" t="s">
        <v>456</v>
      </c>
      <c r="I19" s="17">
        <f t="shared" si="9"/>
        <v>45337</v>
      </c>
      <c r="J19" s="17">
        <f t="shared" si="11"/>
        <v>45338</v>
      </c>
      <c r="K19" s="17">
        <f t="shared" si="12"/>
        <v>45339</v>
      </c>
      <c r="L19" s="17">
        <f t="shared" si="10"/>
        <v>45339</v>
      </c>
    </row>
    <row r="20" spans="1:15">
      <c r="A20" s="130" t="s">
        <v>443</v>
      </c>
      <c r="B20" s="17">
        <v>45333</v>
      </c>
      <c r="C20" s="17">
        <f t="shared" si="15"/>
        <v>45334</v>
      </c>
      <c r="D20" s="17">
        <f t="shared" si="16"/>
        <v>45334</v>
      </c>
      <c r="E20" s="17">
        <f t="shared" si="17"/>
        <v>45334</v>
      </c>
      <c r="F20" s="17">
        <f t="shared" si="13"/>
        <v>45334</v>
      </c>
      <c r="G20" s="17">
        <f t="shared" si="14"/>
        <v>45335</v>
      </c>
      <c r="H20" s="52" t="s">
        <v>457</v>
      </c>
      <c r="I20" s="17">
        <f t="shared" si="9"/>
        <v>45344</v>
      </c>
      <c r="J20" s="17">
        <f t="shared" si="11"/>
        <v>45345</v>
      </c>
      <c r="K20" s="17">
        <f t="shared" si="12"/>
        <v>45346</v>
      </c>
      <c r="L20" s="17">
        <f t="shared" si="10"/>
        <v>45346</v>
      </c>
      <c r="O20" s="185"/>
    </row>
    <row r="21" spans="1:12">
      <c r="A21" s="130" t="s">
        <v>447</v>
      </c>
      <c r="B21" s="17">
        <v>45340</v>
      </c>
      <c r="C21" s="17">
        <f t="shared" si="15"/>
        <v>45341</v>
      </c>
      <c r="D21" s="17">
        <f t="shared" si="16"/>
        <v>45341</v>
      </c>
      <c r="E21" s="17">
        <f t="shared" si="17"/>
        <v>45341</v>
      </c>
      <c r="F21" s="17">
        <f t="shared" si="13"/>
        <v>45341</v>
      </c>
      <c r="G21" s="17">
        <f t="shared" si="14"/>
        <v>45342</v>
      </c>
      <c r="H21" s="52" t="s">
        <v>458</v>
      </c>
      <c r="I21" s="17">
        <f t="shared" si="9"/>
        <v>45351</v>
      </c>
      <c r="J21" s="17">
        <f t="shared" si="11"/>
        <v>45352</v>
      </c>
      <c r="K21" s="17">
        <f t="shared" si="12"/>
        <v>45353</v>
      </c>
      <c r="L21" s="17">
        <f t="shared" si="10"/>
        <v>45353</v>
      </c>
    </row>
    <row r="22" spans="1:12">
      <c r="A22" s="130" t="s">
        <v>452</v>
      </c>
      <c r="B22" s="17">
        <v>45347</v>
      </c>
      <c r="C22" s="17">
        <f t="shared" si="15"/>
        <v>45348</v>
      </c>
      <c r="D22" s="17">
        <f t="shared" si="16"/>
        <v>45348</v>
      </c>
      <c r="E22" s="17">
        <f t="shared" si="17"/>
        <v>45348</v>
      </c>
      <c r="F22" s="17">
        <f t="shared" si="13"/>
        <v>45348</v>
      </c>
      <c r="G22" s="17">
        <f t="shared" si="14"/>
        <v>45349</v>
      </c>
      <c r="H22" s="52" t="s">
        <v>459</v>
      </c>
      <c r="I22" s="17">
        <f t="shared" si="9"/>
        <v>45358</v>
      </c>
      <c r="J22" s="17">
        <f t="shared" si="11"/>
        <v>45359</v>
      </c>
      <c r="K22" s="17">
        <f t="shared" si="12"/>
        <v>45360</v>
      </c>
      <c r="L22" s="17">
        <f t="shared" si="10"/>
        <v>45360</v>
      </c>
    </row>
    <row r="23" spans="1:8">
      <c r="A23" s="185"/>
      <c r="B23" s="185"/>
      <c r="C23" s="185"/>
      <c r="D23" s="185"/>
      <c r="E23" s="185"/>
      <c r="F23" s="185"/>
      <c r="G23" s="185"/>
      <c r="H23" s="185"/>
    </row>
    <row r="24" ht="16" customHeight="1" spans="1:19">
      <c r="A24" s="23" t="s">
        <v>76</v>
      </c>
      <c r="B24" s="106" t="s">
        <v>460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5"/>
      <c r="N24" s="5"/>
      <c r="O24" s="5"/>
      <c r="P24" s="5"/>
      <c r="Q24" s="5"/>
      <c r="R24" s="5"/>
      <c r="S24" s="5"/>
    </row>
    <row r="25" ht="16" customHeight="1" spans="1:21">
      <c r="A25" s="186" t="s">
        <v>247</v>
      </c>
      <c r="B25" s="187" t="s">
        <v>461</v>
      </c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5"/>
      <c r="N25" s="5"/>
      <c r="O25" s="5"/>
      <c r="P25" s="5"/>
      <c r="Q25" s="5"/>
      <c r="R25" s="5"/>
      <c r="S25" s="5"/>
      <c r="T25" s="5"/>
      <c r="U25" s="5"/>
    </row>
    <row r="26" ht="16" customHeight="1" spans="1:21">
      <c r="A26" s="31" t="s">
        <v>245</v>
      </c>
      <c r="B26" s="90" t="s">
        <v>462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5"/>
      <c r="N26" s="5"/>
      <c r="O26" s="5"/>
      <c r="P26" s="5"/>
      <c r="Q26" s="5"/>
      <c r="R26" s="5"/>
      <c r="S26" s="5"/>
      <c r="T26" s="5"/>
      <c r="U26" s="5"/>
    </row>
    <row r="27" ht="16" customHeight="1" spans="1:19">
      <c r="A27" s="31" t="s">
        <v>361</v>
      </c>
      <c r="B27" s="107" t="s">
        <v>429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5"/>
      <c r="N27" s="5"/>
      <c r="O27" s="5"/>
      <c r="P27" s="5"/>
      <c r="Q27" s="5"/>
      <c r="R27" s="5"/>
      <c r="S27" s="5"/>
    </row>
    <row r="28" ht="16" customHeight="1" spans="1:19">
      <c r="A28" s="31" t="s">
        <v>361</v>
      </c>
      <c r="B28" s="107" t="s">
        <v>463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5"/>
      <c r="N28" s="5"/>
      <c r="O28" s="5"/>
      <c r="P28" s="5"/>
      <c r="Q28" s="5"/>
      <c r="R28" s="5"/>
      <c r="S28" s="5"/>
    </row>
    <row r="29" ht="16" customHeight="1" spans="1:19">
      <c r="A29" s="31" t="s">
        <v>361</v>
      </c>
      <c r="B29" s="188" t="s">
        <v>464</v>
      </c>
      <c r="C29" s="189"/>
      <c r="D29" s="189"/>
      <c r="E29" s="189"/>
      <c r="F29" s="189"/>
      <c r="G29" s="189"/>
      <c r="H29" s="189"/>
      <c r="I29" s="189"/>
      <c r="J29" s="189"/>
      <c r="K29" s="189"/>
      <c r="L29" s="194"/>
      <c r="M29" s="5"/>
      <c r="N29" s="5"/>
      <c r="O29" s="5"/>
      <c r="P29" s="5"/>
      <c r="Q29" s="5"/>
      <c r="R29" s="5"/>
      <c r="S29" s="5"/>
    </row>
    <row r="30" ht="16.5" spans="1:19">
      <c r="A30" s="26" t="s">
        <v>363</v>
      </c>
      <c r="B30" s="29" t="s">
        <v>432</v>
      </c>
      <c r="C30" s="30"/>
      <c r="D30" s="30"/>
      <c r="E30" s="30"/>
      <c r="F30" s="30"/>
      <c r="G30" s="30"/>
      <c r="H30" s="30"/>
      <c r="I30" s="30"/>
      <c r="J30" s="30"/>
      <c r="K30" s="30"/>
      <c r="L30" s="36"/>
      <c r="M30" s="5"/>
      <c r="N30" s="5"/>
      <c r="O30" s="5"/>
      <c r="P30" s="5"/>
      <c r="Q30" s="5"/>
      <c r="R30" s="5"/>
      <c r="S30" s="5"/>
    </row>
  </sheetData>
  <mergeCells count="36">
    <mergeCell ref="B1:L1"/>
    <mergeCell ref="B2:L2"/>
    <mergeCell ref="A4:L4"/>
    <mergeCell ref="B5:C5"/>
    <mergeCell ref="D5:E5"/>
    <mergeCell ref="F5:G5"/>
    <mergeCell ref="I5:J5"/>
    <mergeCell ref="K5:L5"/>
    <mergeCell ref="M5:N5"/>
    <mergeCell ref="O5:P5"/>
    <mergeCell ref="Q5:R5"/>
    <mergeCell ref="B6:C6"/>
    <mergeCell ref="D6:E6"/>
    <mergeCell ref="F6:G6"/>
    <mergeCell ref="I6:J6"/>
    <mergeCell ref="K6:L6"/>
    <mergeCell ref="M6:N6"/>
    <mergeCell ref="O6:P6"/>
    <mergeCell ref="Q6:R6"/>
    <mergeCell ref="B7:C7"/>
    <mergeCell ref="D7:E7"/>
    <mergeCell ref="F7:G7"/>
    <mergeCell ref="I7:J7"/>
    <mergeCell ref="K7:L7"/>
    <mergeCell ref="M7:N7"/>
    <mergeCell ref="O7:P7"/>
    <mergeCell ref="Q7:R7"/>
    <mergeCell ref="F10:L10"/>
    <mergeCell ref="F15:L15"/>
    <mergeCell ref="B24:L24"/>
    <mergeCell ref="B25:L25"/>
    <mergeCell ref="B26:L26"/>
    <mergeCell ref="B27:L27"/>
    <mergeCell ref="B28:L28"/>
    <mergeCell ref="B29:L29"/>
    <mergeCell ref="B30:L30"/>
  </mergeCells>
  <pageMargins left="0.7" right="0.7" top="0.75" bottom="0.75" header="0.3" footer="0.3"/>
  <pageSetup paperSize="9" orientation="portrait" verticalDpi="1200"/>
  <headerFooter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>
    <pageSetUpPr fitToPage="1"/>
  </sheetPr>
  <dimension ref="A1:IT32"/>
  <sheetViews>
    <sheetView topLeftCell="A2" workbookViewId="0">
      <selection activeCell="K33" sqref="K33"/>
    </sheetView>
  </sheetViews>
  <sheetFormatPr defaultColWidth="9" defaultRowHeight="14.25"/>
  <cols>
    <col min="1" max="1" width="20.75" customWidth="1"/>
    <col min="2" max="7" width="8.58333333333333" customWidth="1"/>
    <col min="8" max="8" width="9.83333333333333" customWidth="1"/>
    <col min="9" max="15" width="8.58333333333333" customWidth="1"/>
    <col min="16" max="17" width="7.5" customWidth="1"/>
  </cols>
  <sheetData>
    <row r="1" ht="51" customHeight="1" spans="2:20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91"/>
      <c r="Q1" s="91"/>
      <c r="R1" s="91"/>
      <c r="S1" s="91"/>
      <c r="T1" s="177"/>
    </row>
    <row r="2" ht="17.15" customHeight="1" spans="2:20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92"/>
      <c r="Q2" s="92"/>
      <c r="R2" s="92"/>
      <c r="S2" s="92"/>
      <c r="T2" s="92"/>
    </row>
    <row r="3" ht="19.75" customHeight="1" spans="1:254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</row>
    <row r="4" spans="1:15">
      <c r="A4" s="6" t="s">
        <v>465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142"/>
      <c r="O4" s="142"/>
    </row>
    <row r="5" spans="1:19">
      <c r="A5" s="7" t="s">
        <v>368</v>
      </c>
      <c r="B5" s="7" t="s">
        <v>369</v>
      </c>
      <c r="C5" s="32" t="s">
        <v>201</v>
      </c>
      <c r="D5" s="7"/>
      <c r="E5" s="7" t="s">
        <v>369</v>
      </c>
      <c r="F5" s="8" t="s">
        <v>466</v>
      </c>
      <c r="G5" s="9"/>
      <c r="H5" s="8" t="s">
        <v>467</v>
      </c>
      <c r="I5" s="9"/>
      <c r="J5" s="8" t="s">
        <v>468</v>
      </c>
      <c r="K5" s="9"/>
      <c r="L5" s="32" t="s">
        <v>201</v>
      </c>
      <c r="M5" s="7"/>
      <c r="N5" s="169"/>
      <c r="O5" s="169"/>
      <c r="P5" s="169"/>
      <c r="Q5" s="169"/>
      <c r="R5" s="169"/>
      <c r="S5" s="169"/>
    </row>
    <row r="6" spans="1:19">
      <c r="A6" s="10" t="s">
        <v>13</v>
      </c>
      <c r="B6" s="10" t="s">
        <v>14</v>
      </c>
      <c r="C6" s="10" t="s">
        <v>16</v>
      </c>
      <c r="D6" s="10"/>
      <c r="E6" s="10" t="s">
        <v>14</v>
      </c>
      <c r="F6" s="11" t="s">
        <v>469</v>
      </c>
      <c r="G6" s="12"/>
      <c r="H6" s="11" t="s">
        <v>470</v>
      </c>
      <c r="I6" s="12"/>
      <c r="J6" s="11" t="s">
        <v>471</v>
      </c>
      <c r="K6" s="12"/>
      <c r="L6" s="10" t="s">
        <v>16</v>
      </c>
      <c r="M6" s="10"/>
      <c r="N6" s="169"/>
      <c r="O6" s="169"/>
      <c r="P6" s="169"/>
      <c r="Q6" s="169"/>
      <c r="R6" s="169"/>
      <c r="S6" s="169"/>
    </row>
    <row r="7" spans="1:19">
      <c r="A7" s="44"/>
      <c r="B7" s="44"/>
      <c r="C7" s="151" t="s">
        <v>472</v>
      </c>
      <c r="D7" s="151"/>
      <c r="E7" s="152"/>
      <c r="F7" s="153" t="s">
        <v>473</v>
      </c>
      <c r="G7" s="154"/>
      <c r="H7" s="153" t="s">
        <v>474</v>
      </c>
      <c r="I7" s="154"/>
      <c r="J7" s="170" t="s">
        <v>475</v>
      </c>
      <c r="K7" s="170"/>
      <c r="L7" s="151" t="s">
        <v>472</v>
      </c>
      <c r="M7" s="151"/>
      <c r="N7" s="171"/>
      <c r="O7" s="171"/>
      <c r="P7" s="169"/>
      <c r="Q7" s="169"/>
      <c r="R7" s="169"/>
      <c r="S7" s="169"/>
    </row>
    <row r="8" spans="1:15">
      <c r="A8" s="155" t="s">
        <v>476</v>
      </c>
      <c r="B8" s="98" t="s">
        <v>477</v>
      </c>
      <c r="C8" s="17">
        <v>45253</v>
      </c>
      <c r="D8" s="17">
        <f t="shared" ref="D8:D12" si="0">C8+1</f>
        <v>45254</v>
      </c>
      <c r="E8" s="98" t="s">
        <v>478</v>
      </c>
      <c r="F8" s="16">
        <f t="shared" ref="F8:F12" si="1">D8+11</f>
        <v>45265</v>
      </c>
      <c r="G8" s="17">
        <f t="shared" ref="G8:G12" si="2">F8+1</f>
        <v>45266</v>
      </c>
      <c r="H8" s="16">
        <f t="shared" ref="H8:H12" si="3">G8+1</f>
        <v>45267</v>
      </c>
      <c r="I8" s="17">
        <f>H8+1</f>
        <v>45268</v>
      </c>
      <c r="J8" s="16">
        <f>I8+7</f>
        <v>45275</v>
      </c>
      <c r="K8" s="17">
        <f>J8+2</f>
        <v>45277</v>
      </c>
      <c r="L8" s="17">
        <f>K8+11</f>
        <v>45288</v>
      </c>
      <c r="M8" s="17">
        <f>L8+1</f>
        <v>45289</v>
      </c>
      <c r="N8" s="169"/>
      <c r="O8" s="169"/>
    </row>
    <row r="9" spans="1:15">
      <c r="A9" s="156" t="s">
        <v>479</v>
      </c>
      <c r="B9" s="98" t="s">
        <v>480</v>
      </c>
      <c r="C9" s="17">
        <v>45260</v>
      </c>
      <c r="D9" s="17">
        <f t="shared" si="0"/>
        <v>45261</v>
      </c>
      <c r="E9" s="98" t="s">
        <v>481</v>
      </c>
      <c r="F9" s="16">
        <f t="shared" si="1"/>
        <v>45272</v>
      </c>
      <c r="G9" s="17">
        <f t="shared" si="2"/>
        <v>45273</v>
      </c>
      <c r="H9" s="16">
        <f t="shared" si="3"/>
        <v>45274</v>
      </c>
      <c r="I9" s="17">
        <f>H9+1</f>
        <v>45275</v>
      </c>
      <c r="J9" s="16">
        <f>I9+7</f>
        <v>45282</v>
      </c>
      <c r="K9" s="17">
        <f t="shared" ref="K9:K23" si="4">J9+2</f>
        <v>45284</v>
      </c>
      <c r="L9" s="17">
        <f t="shared" ref="L9:L23" si="5">K9+11</f>
        <v>45295</v>
      </c>
      <c r="M9" s="17">
        <f t="shared" ref="M9:M23" si="6">L9+1</f>
        <v>45296</v>
      </c>
      <c r="N9" s="169"/>
      <c r="O9" s="169"/>
    </row>
    <row r="10" spans="1:15">
      <c r="A10" s="156" t="s">
        <v>482</v>
      </c>
      <c r="B10" s="98" t="s">
        <v>483</v>
      </c>
      <c r="C10" s="17">
        <v>45267</v>
      </c>
      <c r="D10" s="17">
        <f t="shared" si="0"/>
        <v>45268</v>
      </c>
      <c r="E10" s="98" t="s">
        <v>484</v>
      </c>
      <c r="F10" s="16">
        <f t="shared" si="1"/>
        <v>45279</v>
      </c>
      <c r="G10" s="17">
        <f t="shared" si="2"/>
        <v>45280</v>
      </c>
      <c r="H10" s="16">
        <f t="shared" si="3"/>
        <v>45281</v>
      </c>
      <c r="I10" s="17">
        <f>H10+1</f>
        <v>45282</v>
      </c>
      <c r="J10" s="16">
        <f>I10+7</f>
        <v>45289</v>
      </c>
      <c r="K10" s="17">
        <f t="shared" si="4"/>
        <v>45291</v>
      </c>
      <c r="L10" s="109" t="s">
        <v>121</v>
      </c>
      <c r="M10" s="111"/>
      <c r="N10" s="169"/>
      <c r="O10" s="169"/>
    </row>
    <row r="11" spans="1:15">
      <c r="A11" s="133" t="s">
        <v>485</v>
      </c>
      <c r="B11" s="15" t="s">
        <v>486</v>
      </c>
      <c r="C11" s="17">
        <v>45274</v>
      </c>
      <c r="D11" s="17">
        <f t="shared" si="0"/>
        <v>45275</v>
      </c>
      <c r="E11" s="15" t="s">
        <v>487</v>
      </c>
      <c r="F11" s="16">
        <f t="shared" si="1"/>
        <v>45286</v>
      </c>
      <c r="G11" s="17">
        <f t="shared" si="2"/>
        <v>45287</v>
      </c>
      <c r="H11" s="16">
        <f t="shared" si="3"/>
        <v>45288</v>
      </c>
      <c r="I11" s="17">
        <f>H11+1</f>
        <v>45289</v>
      </c>
      <c r="J11" s="16">
        <f>I11+7</f>
        <v>45296</v>
      </c>
      <c r="K11" s="54" t="s">
        <v>121</v>
      </c>
      <c r="L11" s="17"/>
      <c r="M11" s="17"/>
      <c r="N11" s="169"/>
      <c r="O11" s="169"/>
    </row>
    <row r="12" spans="1:15">
      <c r="A12" s="157" t="s">
        <v>488</v>
      </c>
      <c r="B12" s="98" t="s">
        <v>489</v>
      </c>
      <c r="C12" s="17">
        <v>45281</v>
      </c>
      <c r="D12" s="17">
        <f t="shared" si="0"/>
        <v>45282</v>
      </c>
      <c r="E12" s="98" t="s">
        <v>490</v>
      </c>
      <c r="F12" s="16">
        <f t="shared" si="1"/>
        <v>45293</v>
      </c>
      <c r="G12" s="17">
        <f t="shared" si="2"/>
        <v>45294</v>
      </c>
      <c r="H12" s="16">
        <f t="shared" si="3"/>
        <v>45295</v>
      </c>
      <c r="I12" s="54" t="s">
        <v>121</v>
      </c>
      <c r="J12" s="172"/>
      <c r="K12" s="173"/>
      <c r="L12" s="173"/>
      <c r="M12" s="174"/>
      <c r="N12" s="169"/>
      <c r="O12" s="169"/>
    </row>
    <row r="13" spans="1:15">
      <c r="A13" s="130" t="s">
        <v>476</v>
      </c>
      <c r="B13" s="98" t="s">
        <v>491</v>
      </c>
      <c r="C13" s="17">
        <v>45288</v>
      </c>
      <c r="D13" s="54" t="s">
        <v>121</v>
      </c>
      <c r="E13" s="158"/>
      <c r="F13" s="159"/>
      <c r="G13" s="159"/>
      <c r="H13" s="159"/>
      <c r="I13" s="159"/>
      <c r="J13" s="159"/>
      <c r="K13" s="159"/>
      <c r="L13" s="159"/>
      <c r="M13" s="175"/>
      <c r="N13" s="169"/>
      <c r="O13" s="169"/>
    </row>
    <row r="14" spans="1:15">
      <c r="A14" s="130" t="s">
        <v>492</v>
      </c>
      <c r="B14" s="160" t="s">
        <v>493</v>
      </c>
      <c r="C14" s="49">
        <v>45288</v>
      </c>
      <c r="D14" s="49">
        <f t="shared" ref="D14:I14" si="7">C14+1</f>
        <v>45289</v>
      </c>
      <c r="E14" s="160" t="s">
        <v>494</v>
      </c>
      <c r="F14" s="16">
        <f t="shared" ref="F14:F23" si="8">D14+11</f>
        <v>45300</v>
      </c>
      <c r="G14" s="17">
        <f t="shared" si="7"/>
        <v>45301</v>
      </c>
      <c r="H14" s="16">
        <f t="shared" si="7"/>
        <v>45302</v>
      </c>
      <c r="I14" s="17">
        <f t="shared" si="7"/>
        <v>45303</v>
      </c>
      <c r="J14" s="16">
        <f t="shared" ref="J14:J23" si="9">I14+7</f>
        <v>45310</v>
      </c>
      <c r="K14" s="17">
        <f t="shared" si="4"/>
        <v>45312</v>
      </c>
      <c r="L14" s="17">
        <f t="shared" si="5"/>
        <v>45323</v>
      </c>
      <c r="M14" s="17">
        <f t="shared" si="6"/>
        <v>45324</v>
      </c>
      <c r="N14" s="169"/>
      <c r="O14" s="169"/>
    </row>
    <row r="15" spans="1:15">
      <c r="A15" s="156" t="s">
        <v>479</v>
      </c>
      <c r="B15" s="98" t="s">
        <v>495</v>
      </c>
      <c r="C15" s="17">
        <v>45295</v>
      </c>
      <c r="D15" s="17">
        <f t="shared" ref="D15:D23" si="10">C15+1</f>
        <v>45296</v>
      </c>
      <c r="E15" s="98" t="s">
        <v>496</v>
      </c>
      <c r="F15" s="16">
        <f t="shared" si="8"/>
        <v>45307</v>
      </c>
      <c r="G15" s="17">
        <f t="shared" ref="G15:I19" si="11">F15+1</f>
        <v>45308</v>
      </c>
      <c r="H15" s="16">
        <f t="shared" si="11"/>
        <v>45309</v>
      </c>
      <c r="I15" s="17">
        <f t="shared" si="11"/>
        <v>45310</v>
      </c>
      <c r="J15" s="16">
        <f t="shared" si="9"/>
        <v>45317</v>
      </c>
      <c r="K15" s="17">
        <f t="shared" si="4"/>
        <v>45319</v>
      </c>
      <c r="L15" s="17">
        <f t="shared" si="5"/>
        <v>45330</v>
      </c>
      <c r="M15" s="17">
        <f t="shared" si="6"/>
        <v>45331</v>
      </c>
      <c r="N15" s="169"/>
      <c r="O15" s="169"/>
    </row>
    <row r="16" spans="1:15">
      <c r="A16" s="156" t="s">
        <v>497</v>
      </c>
      <c r="B16" s="136" t="s">
        <v>498</v>
      </c>
      <c r="C16" s="17">
        <v>45302</v>
      </c>
      <c r="D16" s="17">
        <f t="shared" si="10"/>
        <v>45303</v>
      </c>
      <c r="E16" s="136" t="s">
        <v>499</v>
      </c>
      <c r="F16" s="16">
        <f t="shared" si="8"/>
        <v>45314</v>
      </c>
      <c r="G16" s="17">
        <f t="shared" si="11"/>
        <v>45315</v>
      </c>
      <c r="H16" s="16">
        <f t="shared" si="11"/>
        <v>45316</v>
      </c>
      <c r="I16" s="17">
        <f t="shared" si="11"/>
        <v>45317</v>
      </c>
      <c r="J16" s="16">
        <f t="shared" si="9"/>
        <v>45324</v>
      </c>
      <c r="K16" s="17">
        <f t="shared" si="4"/>
        <v>45326</v>
      </c>
      <c r="L16" s="17">
        <f t="shared" si="5"/>
        <v>45337</v>
      </c>
      <c r="M16" s="17">
        <f t="shared" si="6"/>
        <v>45338</v>
      </c>
      <c r="N16" s="169"/>
      <c r="O16" s="169"/>
    </row>
    <row r="17" spans="1:15">
      <c r="A17" s="130" t="s">
        <v>476</v>
      </c>
      <c r="B17" s="98" t="s">
        <v>500</v>
      </c>
      <c r="C17" s="17">
        <v>45309</v>
      </c>
      <c r="D17" s="17">
        <f t="shared" si="10"/>
        <v>45310</v>
      </c>
      <c r="E17" s="98" t="s">
        <v>501</v>
      </c>
      <c r="F17" s="16">
        <f t="shared" si="8"/>
        <v>45321</v>
      </c>
      <c r="G17" s="17">
        <f t="shared" si="11"/>
        <v>45322</v>
      </c>
      <c r="H17" s="16">
        <f t="shared" si="11"/>
        <v>45323</v>
      </c>
      <c r="I17" s="17">
        <f t="shared" si="11"/>
        <v>45324</v>
      </c>
      <c r="J17" s="16">
        <f t="shared" si="9"/>
        <v>45331</v>
      </c>
      <c r="K17" s="17">
        <f t="shared" si="4"/>
        <v>45333</v>
      </c>
      <c r="L17" s="17">
        <f t="shared" si="5"/>
        <v>45344</v>
      </c>
      <c r="M17" s="17">
        <f t="shared" si="6"/>
        <v>45345</v>
      </c>
      <c r="N17" s="169"/>
      <c r="O17" s="169"/>
    </row>
    <row r="18" spans="1:15">
      <c r="A18" s="130" t="s">
        <v>502</v>
      </c>
      <c r="B18" s="98" t="s">
        <v>503</v>
      </c>
      <c r="C18" s="17">
        <v>45316</v>
      </c>
      <c r="D18" s="17">
        <f t="shared" si="10"/>
        <v>45317</v>
      </c>
      <c r="E18" s="98" t="s">
        <v>504</v>
      </c>
      <c r="F18" s="16">
        <f t="shared" si="8"/>
        <v>45328</v>
      </c>
      <c r="G18" s="17">
        <f t="shared" si="11"/>
        <v>45329</v>
      </c>
      <c r="H18" s="16">
        <f t="shared" si="11"/>
        <v>45330</v>
      </c>
      <c r="I18" s="17">
        <f t="shared" si="11"/>
        <v>45331</v>
      </c>
      <c r="J18" s="16">
        <f t="shared" si="9"/>
        <v>45338</v>
      </c>
      <c r="K18" s="17">
        <f t="shared" si="4"/>
        <v>45340</v>
      </c>
      <c r="L18" s="17">
        <f t="shared" si="5"/>
        <v>45351</v>
      </c>
      <c r="M18" s="17">
        <f t="shared" si="6"/>
        <v>45352</v>
      </c>
      <c r="N18" s="169"/>
      <c r="O18" s="169"/>
    </row>
    <row r="19" spans="1:15">
      <c r="A19" s="130" t="s">
        <v>492</v>
      </c>
      <c r="B19" s="98" t="s">
        <v>505</v>
      </c>
      <c r="C19" s="17">
        <v>45323</v>
      </c>
      <c r="D19" s="17">
        <f t="shared" si="10"/>
        <v>45324</v>
      </c>
      <c r="E19" s="98" t="s">
        <v>506</v>
      </c>
      <c r="F19" s="16">
        <f t="shared" si="8"/>
        <v>45335</v>
      </c>
      <c r="G19" s="17">
        <f t="shared" si="11"/>
        <v>45336</v>
      </c>
      <c r="H19" s="16">
        <f t="shared" si="11"/>
        <v>45337</v>
      </c>
      <c r="I19" s="17">
        <f t="shared" si="11"/>
        <v>45338</v>
      </c>
      <c r="J19" s="16">
        <f t="shared" si="9"/>
        <v>45345</v>
      </c>
      <c r="K19" s="17">
        <f t="shared" si="4"/>
        <v>45347</v>
      </c>
      <c r="L19" s="17">
        <f t="shared" si="5"/>
        <v>45358</v>
      </c>
      <c r="M19" s="17">
        <f t="shared" si="6"/>
        <v>45359</v>
      </c>
      <c r="N19" s="169"/>
      <c r="O19" s="169"/>
    </row>
    <row r="20" spans="1:15">
      <c r="A20" s="156" t="s">
        <v>479</v>
      </c>
      <c r="B20" s="98" t="s">
        <v>507</v>
      </c>
      <c r="C20" s="17">
        <v>45330</v>
      </c>
      <c r="D20" s="17">
        <f t="shared" si="10"/>
        <v>45331</v>
      </c>
      <c r="E20" s="98" t="s">
        <v>508</v>
      </c>
      <c r="F20" s="16">
        <f t="shared" si="8"/>
        <v>45342</v>
      </c>
      <c r="G20" s="17">
        <f>F20+1</f>
        <v>45343</v>
      </c>
      <c r="H20" s="16">
        <f>G20+1</f>
        <v>45344</v>
      </c>
      <c r="I20" s="17">
        <f>H20+1</f>
        <v>45345</v>
      </c>
      <c r="J20" s="16">
        <f t="shared" si="9"/>
        <v>45352</v>
      </c>
      <c r="K20" s="17">
        <f t="shared" si="4"/>
        <v>45354</v>
      </c>
      <c r="L20" s="17">
        <f t="shared" si="5"/>
        <v>45365</v>
      </c>
      <c r="M20" s="17">
        <f t="shared" si="6"/>
        <v>45366</v>
      </c>
      <c r="N20" s="169"/>
      <c r="O20" s="169"/>
    </row>
    <row r="21" customFormat="1" spans="1:15">
      <c r="A21" s="156" t="s">
        <v>497</v>
      </c>
      <c r="B21" s="98" t="s">
        <v>509</v>
      </c>
      <c r="C21" s="56" t="s">
        <v>69</v>
      </c>
      <c r="D21" s="58"/>
      <c r="E21" s="98" t="s">
        <v>510</v>
      </c>
      <c r="F21" s="119" t="s">
        <v>69</v>
      </c>
      <c r="G21" s="150"/>
      <c r="H21" s="150"/>
      <c r="I21" s="150"/>
      <c r="J21" s="150"/>
      <c r="K21" s="150"/>
      <c r="L21" s="150"/>
      <c r="M21" s="120"/>
      <c r="N21" s="169"/>
      <c r="O21" s="169"/>
    </row>
    <row r="22" spans="1:15">
      <c r="A22" s="130" t="s">
        <v>476</v>
      </c>
      <c r="B22" s="98" t="s">
        <v>511</v>
      </c>
      <c r="C22" s="17">
        <v>45344</v>
      </c>
      <c r="D22" s="17">
        <f t="shared" si="10"/>
        <v>45345</v>
      </c>
      <c r="E22" s="98" t="s">
        <v>512</v>
      </c>
      <c r="F22" s="16">
        <f t="shared" si="8"/>
        <v>45356</v>
      </c>
      <c r="G22" s="17">
        <f>F22+1</f>
        <v>45357</v>
      </c>
      <c r="H22" s="16">
        <f>G22+1</f>
        <v>45358</v>
      </c>
      <c r="I22" s="17">
        <f>H22+1</f>
        <v>45359</v>
      </c>
      <c r="J22" s="16">
        <f t="shared" si="9"/>
        <v>45366</v>
      </c>
      <c r="K22" s="17">
        <f t="shared" si="4"/>
        <v>45368</v>
      </c>
      <c r="L22" s="17">
        <f t="shared" si="5"/>
        <v>45379</v>
      </c>
      <c r="M22" s="17">
        <f t="shared" si="6"/>
        <v>45380</v>
      </c>
      <c r="N22" s="169"/>
      <c r="O22" s="169"/>
    </row>
    <row r="23" spans="1:15">
      <c r="A23" s="130" t="s">
        <v>502</v>
      </c>
      <c r="B23" s="98" t="s">
        <v>513</v>
      </c>
      <c r="C23" s="17">
        <v>45351</v>
      </c>
      <c r="D23" s="17">
        <f t="shared" si="10"/>
        <v>45352</v>
      </c>
      <c r="E23" s="98" t="s">
        <v>514</v>
      </c>
      <c r="F23" s="16">
        <f t="shared" si="8"/>
        <v>45363</v>
      </c>
      <c r="G23" s="17">
        <f>F23+1</f>
        <v>45364</v>
      </c>
      <c r="H23" s="16">
        <f>G23+1</f>
        <v>45365</v>
      </c>
      <c r="I23" s="17">
        <f>H23+1</f>
        <v>45366</v>
      </c>
      <c r="J23" s="16">
        <f t="shared" si="9"/>
        <v>45373</v>
      </c>
      <c r="K23" s="17">
        <f t="shared" si="4"/>
        <v>45375</v>
      </c>
      <c r="L23" s="17">
        <f t="shared" si="5"/>
        <v>45386</v>
      </c>
      <c r="M23" s="17">
        <f t="shared" si="6"/>
        <v>45387</v>
      </c>
      <c r="N23" s="169"/>
      <c r="O23" s="169"/>
    </row>
    <row r="24" ht="15.75" spans="1:17">
      <c r="A24" s="161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ht="16.5" spans="1:25">
      <c r="A25" s="23" t="s">
        <v>76</v>
      </c>
      <c r="B25" s="106" t="s">
        <v>515</v>
      </c>
      <c r="C25" s="162"/>
      <c r="D25" s="162"/>
      <c r="E25" s="162"/>
      <c r="F25" s="162"/>
      <c r="G25" s="162"/>
      <c r="H25" s="162"/>
      <c r="I25" s="162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ht="16.4" customHeight="1" spans="1:25">
      <c r="A26" s="163" t="s">
        <v>80</v>
      </c>
      <c r="B26" s="164" t="s">
        <v>516</v>
      </c>
      <c r="C26" s="165"/>
      <c r="D26" s="165"/>
      <c r="E26" s="165"/>
      <c r="F26" s="165"/>
      <c r="G26" s="165"/>
      <c r="H26" s="165"/>
      <c r="I26" s="16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ht="16.4" customHeight="1" spans="1:25">
      <c r="A27" s="31" t="s">
        <v>517</v>
      </c>
      <c r="B27" s="36" t="s">
        <v>518</v>
      </c>
      <c r="C27" s="166"/>
      <c r="D27" s="166"/>
      <c r="E27" s="166"/>
      <c r="F27" s="166"/>
      <c r="G27" s="166"/>
      <c r="H27" s="166"/>
      <c r="I27" s="166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ht="16.4" customHeight="1" spans="1:25">
      <c r="A28" s="31" t="s">
        <v>519</v>
      </c>
      <c r="B28" s="36" t="s">
        <v>520</v>
      </c>
      <c r="C28" s="166"/>
      <c r="D28" s="166"/>
      <c r="E28" s="166"/>
      <c r="F28" s="166"/>
      <c r="G28" s="166"/>
      <c r="H28" s="166"/>
      <c r="I28" s="166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ht="16.4" hidden="1" customHeight="1" spans="1:25">
      <c r="A29" s="31"/>
      <c r="B29" s="167" t="s">
        <v>521</v>
      </c>
      <c r="C29" s="168"/>
      <c r="D29" s="168"/>
      <c r="E29" s="168"/>
      <c r="F29" s="168"/>
      <c r="G29" s="168"/>
      <c r="H29" s="168"/>
      <c r="I29" s="176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ht="16.4" customHeight="1" spans="1:25">
      <c r="A30" s="26" t="s">
        <v>522</v>
      </c>
      <c r="B30" s="36" t="s">
        <v>523</v>
      </c>
      <c r="C30" s="166"/>
      <c r="D30" s="166"/>
      <c r="E30" s="166"/>
      <c r="F30" s="166"/>
      <c r="G30" s="166"/>
      <c r="H30" s="166"/>
      <c r="I30" s="166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ht="16.4" customHeight="1" spans="1:25">
      <c r="A31" s="31" t="s">
        <v>524</v>
      </c>
      <c r="B31" s="29" t="s">
        <v>525</v>
      </c>
      <c r="C31" s="30"/>
      <c r="D31" s="30"/>
      <c r="E31" s="30"/>
      <c r="F31" s="30"/>
      <c r="G31" s="30"/>
      <c r="H31" s="30"/>
      <c r="I31" s="36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ht="16.4" customHeight="1" spans="1:25">
      <c r="A32" s="31" t="s">
        <v>526</v>
      </c>
      <c r="B32" s="29" t="s">
        <v>527</v>
      </c>
      <c r="C32" s="30"/>
      <c r="D32" s="30"/>
      <c r="E32" s="30"/>
      <c r="F32" s="30"/>
      <c r="G32" s="30"/>
      <c r="H32" s="30"/>
      <c r="I32" s="36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</sheetData>
  <mergeCells count="32">
    <mergeCell ref="B1:O1"/>
    <mergeCell ref="B2:O2"/>
    <mergeCell ref="A4:M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N7:O7"/>
    <mergeCell ref="L10:M10"/>
    <mergeCell ref="J12:M12"/>
    <mergeCell ref="E13:M13"/>
    <mergeCell ref="C21:D21"/>
    <mergeCell ref="F21:M21"/>
    <mergeCell ref="B25:I25"/>
    <mergeCell ref="B26:I26"/>
    <mergeCell ref="B27:I27"/>
    <mergeCell ref="B28:I28"/>
    <mergeCell ref="B29:I29"/>
    <mergeCell ref="B30:I30"/>
    <mergeCell ref="B31:I31"/>
    <mergeCell ref="B32:I32"/>
  </mergeCells>
  <pageMargins left="0.75" right="0.75" top="1" bottom="1" header="0.5" footer="0.5"/>
  <pageSetup paperSize="9" scale="85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dell</Company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PJX</vt:lpstr>
      <vt:lpstr>PJX2</vt:lpstr>
      <vt:lpstr>HHX1&amp;HHX2</vt:lpstr>
      <vt:lpstr>BVX2</vt:lpstr>
      <vt:lpstr>CTK</vt:lpstr>
      <vt:lpstr>CVT</vt:lpstr>
      <vt:lpstr>CSE</vt:lpstr>
      <vt:lpstr>RBC</vt:lpstr>
      <vt:lpstr>KCS</vt:lpstr>
      <vt:lpstr>CHINA-1</vt:lpstr>
      <vt:lpstr>NCX2(HCM)</vt:lpstr>
      <vt:lpstr>SCT</vt:lpstr>
      <vt:lpstr>NPX</vt:lpstr>
      <vt:lpstr>SVP</vt:lpstr>
      <vt:lpstr>CVT2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sui</dc:creator>
  <cp:lastModifiedBy>郑洪福</cp:lastModifiedBy>
  <dcterms:created xsi:type="dcterms:W3CDTF">2016-09-23T06:43:00Z</dcterms:created>
  <cp:lastPrinted>2020-01-12T14:46:00Z</cp:lastPrinted>
  <dcterms:modified xsi:type="dcterms:W3CDTF">2024-01-24T08:44:21Z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13DDBB943AA64794A15C33D74CCA9F9F_13</vt:lpwstr>
  </property>
  <property fmtid="{D5CDD505-2E9C-101B-9397-08002B2CF9AE}" pid="3" name="KSOProductBuildVer">
    <vt:lpwstr>2052-12.1.0.16120</vt:lpwstr>
  </property>
</Properties>
</file>