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0"/>
  </bookViews>
  <sheets>
    <sheet name="ASL PJX1,2 SCHEDULE" sheetId="1" r:id="rId1"/>
    <sheet name="ASL HHX1&amp;HHX2 SCHEDULE" sheetId="2" r:id="rId2"/>
    <sheet name="ASL CTX SCHEDULE" sheetId="3" r:id="rId3"/>
    <sheet name="ASL CVX SCHEDULE" sheetId="4" r:id="rId4"/>
    <sheet name="ASL CHINA-1 SCHEDULE" sheetId="5" r:id="rId5"/>
    <sheet name="ASL TTP SCHEDULE" sheetId="6" r:id="rId6"/>
    <sheet name="ASL PH4 SCHEDULE" sheetId="7" r:id="rId7"/>
    <sheet name="Sheet1" sheetId="8" r:id="rId8"/>
  </sheets>
  <definedNames>
    <definedName name="_xlnm.Print_Area" localSheetId="1">'ASL HHX1&amp;HHX2 SCHEDULE'!$A$3:$Q$33</definedName>
  </definedNames>
  <calcPr fullCalcOnLoad="1"/>
</workbook>
</file>

<file path=xl/comments3.xml><?xml version="1.0" encoding="utf-8"?>
<comments xmlns="http://schemas.openxmlformats.org/spreadsheetml/2006/main">
  <authors>
    <author>sui</author>
  </authors>
  <commentList>
    <comment ref="L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vsl calls Sahathai terminal</t>
        </r>
      </text>
    </comment>
  </commentList>
</comments>
</file>

<file path=xl/sharedStrings.xml><?xml version="1.0" encoding="utf-8"?>
<sst xmlns="http://schemas.openxmlformats.org/spreadsheetml/2006/main" count="750" uniqueCount="401">
  <si>
    <t>MOC-ML00252</t>
  </si>
  <si>
    <t>船名</t>
  </si>
  <si>
    <t>航次</t>
  </si>
  <si>
    <t>VESSEL</t>
  </si>
  <si>
    <t>VOY NO</t>
  </si>
  <si>
    <t>ETB/ETD</t>
  </si>
  <si>
    <t>青岛(QQCT)</t>
  </si>
  <si>
    <t xml:space="preserve">      HHX1: CNNGB-CNSHA-HKHKG--VNHPH--HKHKG-CNTAO-CNSHA  FULL CONTAINER WEEKLY SERVICE  </t>
  </si>
  <si>
    <t>宁波(NBCT)</t>
  </si>
  <si>
    <t>上海(SMCT)</t>
  </si>
  <si>
    <t>香港(CMCS)</t>
  </si>
  <si>
    <t>海防(NAM HAI)</t>
  </si>
  <si>
    <t>NINGBO</t>
  </si>
  <si>
    <t>SHANGHAI</t>
  </si>
  <si>
    <t>HONG KONG</t>
  </si>
  <si>
    <t>HAIPHONG</t>
  </si>
  <si>
    <t>QINGDAO</t>
  </si>
  <si>
    <t>ETB/ETD</t>
  </si>
  <si>
    <t>WED        2100</t>
  </si>
  <si>
    <t>THU     0600</t>
  </si>
  <si>
    <t>THU              2300</t>
  </si>
  <si>
    <t>FRI              1100</t>
  </si>
  <si>
    <t>MON             0300</t>
  </si>
  <si>
    <t>MON  2300</t>
  </si>
  <si>
    <t>WED           1900</t>
  </si>
  <si>
    <t>SAT          1400</t>
  </si>
  <si>
    <t>THU          1600</t>
  </si>
  <si>
    <t>FRI  
0600</t>
  </si>
  <si>
    <t>SAT          2300</t>
  </si>
  <si>
    <t>SUN 
1200</t>
  </si>
  <si>
    <t xml:space="preserve">      HHX2: CNTAO-CNSHA-HKHKG--VNHPH--HKHKG-CNNGB-CNSHA  FULL CONTAINER WEEKLY SERVICE  </t>
  </si>
  <si>
    <t>青岛</t>
  </si>
  <si>
    <t>上海</t>
  </si>
  <si>
    <t>海防</t>
  </si>
  <si>
    <t>宁波</t>
  </si>
  <si>
    <t>FRI   
0600</t>
  </si>
  <si>
    <t>WED           0700</t>
  </si>
  <si>
    <t>FRI          1600</t>
  </si>
  <si>
    <t>SUN        2200</t>
  </si>
  <si>
    <t>MON 0900</t>
  </si>
  <si>
    <t>WED              2100</t>
  </si>
  <si>
    <t>THU             0600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</si>
  <si>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</si>
  <si>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</si>
  <si>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</si>
  <si>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</si>
  <si>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</si>
  <si>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 xml:space="preserve">Shanghai Mingdong  Container Terminal Co., Ltd (SMCT)
</t>
  </si>
  <si>
    <t>Ningbo</t>
  </si>
  <si>
    <t>NingBo Beilun International Container Terminals Ltd. (NBCT)</t>
  </si>
  <si>
    <t>Hong Kong</t>
  </si>
  <si>
    <t xml:space="preserve">Hong Kong Merchants container Service  (CMCS)
</t>
  </si>
  <si>
    <t>Haiphong</t>
  </si>
  <si>
    <t xml:space="preserve">Namhai port joint stock corpotation (NAMHAI)
</t>
  </si>
  <si>
    <t>Hong Kong</t>
  </si>
  <si>
    <t xml:space="preserve">      CTX: CNSHA-CNNGB-CNXMN-THLCH--THBKK-VNHCM-CNSAD-CNSHK-CNSHA  FULL CONTAINER WEEKLY SERVICE  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</si>
  <si>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</si>
  <si>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</si>
  <si>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</si>
  <si>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厦门</t>
  </si>
  <si>
    <t>林查班</t>
  </si>
  <si>
    <t>曼谷</t>
  </si>
  <si>
    <t>胡志明</t>
  </si>
  <si>
    <t>大铲湾</t>
  </si>
  <si>
    <t>蛇口</t>
  </si>
  <si>
    <t>XIAMEN</t>
  </si>
  <si>
    <t>LAEM CHABANG</t>
  </si>
  <si>
    <t>BANGKOK</t>
  </si>
  <si>
    <t>HO CHI MINH</t>
  </si>
  <si>
    <t xml:space="preserve">DA CHAN BAY </t>
  </si>
  <si>
    <t>SHEKOU</t>
  </si>
  <si>
    <t xml:space="preserve">BOX ENDEAVOUR </t>
  </si>
  <si>
    <t>PHILIPPOS-MICHALIS</t>
  </si>
  <si>
    <t>SAO PAULO</t>
  </si>
  <si>
    <t>21S</t>
  </si>
  <si>
    <t xml:space="preserve">Terminal at each port for CTX service
</t>
  </si>
  <si>
    <t>Shanghai (WGQ2)</t>
  </si>
  <si>
    <t>Shanghai Zhendong Container Terminal Co., Ltd  (SZCT)</t>
  </si>
  <si>
    <t>Ningbo Beilun Second Container Terminals Co., LTD (NBSCT)</t>
  </si>
  <si>
    <t>Xiamen</t>
  </si>
  <si>
    <t>Xiamen Port (Group) Haitian Container Terminal</t>
  </si>
  <si>
    <t>Laem Chabang</t>
  </si>
  <si>
    <t xml:space="preserve">Laem Chabang International Terminal Co.,Ltd. (LCIT)
</t>
  </si>
  <si>
    <t>Bangkok</t>
  </si>
  <si>
    <t>PAT</t>
  </si>
  <si>
    <t>Ho Chi Minh</t>
  </si>
  <si>
    <t>Cat Lai</t>
  </si>
  <si>
    <t>Da Chan Bay</t>
  </si>
  <si>
    <t>Shenzhen Dachan Bay Modern Port Development Co.Ltd.(DCB)</t>
  </si>
  <si>
    <t>Shekou</t>
  </si>
  <si>
    <t>SCT</t>
  </si>
  <si>
    <t xml:space="preserve">      CVX: CNSHA-CNNGB-CNXMN-VNHCM--THLCH--HKHKG-CNSHA  FULL CONTAINER WEEKLY SERVICE  </t>
  </si>
  <si>
    <t>香港</t>
  </si>
  <si>
    <t>HONG KONG</t>
  </si>
  <si>
    <t>HAYDN</t>
  </si>
  <si>
    <t>PROTOSTAR N</t>
  </si>
  <si>
    <t xml:space="preserve">Xiamen Port (Group) Haitian Container Terminal
</t>
  </si>
  <si>
    <t>Kerry Siam Seaport</t>
  </si>
  <si>
    <t>Hong Kong International Terminals  (HIT)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</si>
  <si>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</si>
  <si>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</si>
  <si>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</si>
  <si>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</si>
  <si>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</si>
  <si>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</si>
  <si>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连云港</t>
  </si>
  <si>
    <t>JAKARTA</t>
  </si>
  <si>
    <t>SURABAYA</t>
  </si>
  <si>
    <t>MANILA</t>
  </si>
  <si>
    <t>QINGTAO</t>
  </si>
  <si>
    <t>ETA/ETD</t>
  </si>
  <si>
    <t>THU/FRI</t>
  </si>
  <si>
    <t>SAT/SAT</t>
  </si>
  <si>
    <t>SUN/SUN</t>
  </si>
  <si>
    <t>TUE/TUE</t>
  </si>
  <si>
    <t>WED/WED</t>
  </si>
  <si>
    <t>SAT/SUN</t>
  </si>
  <si>
    <t>SAT/MON</t>
  </si>
  <si>
    <t>MON/TUE</t>
  </si>
  <si>
    <t>WED/WED</t>
  </si>
  <si>
    <t>BOX VOYAGER</t>
  </si>
  <si>
    <t xml:space="preserve">PHILIPPA SCHULTE </t>
  </si>
  <si>
    <t>MARIA SCHULTE</t>
  </si>
  <si>
    <t>CIRCULAR QUAY</t>
  </si>
  <si>
    <t xml:space="preserve">Terminal at each port for CHINA-1 service
</t>
  </si>
  <si>
    <t xml:space="preserve">Shanghai East Container Terminal Co., Ltd  (SECT)
</t>
  </si>
  <si>
    <t xml:space="preserve">Ningbo Beilun Second Container Terminals Co., LTD (NBSCT)
</t>
  </si>
  <si>
    <t xml:space="preserve">Hong Kong International Terminals  (HIT)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</si>
  <si>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</si>
  <si>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</si>
  <si>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</si>
  <si>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</si>
  <si>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</si>
  <si>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 xml:space="preserve">Asia Terminals, Incorporated (ATI)
</t>
  </si>
  <si>
    <t>Manila (N)</t>
  </si>
  <si>
    <t xml:space="preserve"> International Container Terminal Services Inc. (ICTSI)</t>
  </si>
  <si>
    <t>亚  海  航  运  有   限   公   司</t>
  </si>
  <si>
    <t>ASEAN SEAS LINE CO., LIMITED</t>
  </si>
  <si>
    <t>GSL AFRICA</t>
  </si>
  <si>
    <t>20S</t>
  </si>
  <si>
    <t>20N</t>
  </si>
  <si>
    <t>25S</t>
  </si>
  <si>
    <t>25N</t>
  </si>
  <si>
    <t>10S</t>
  </si>
  <si>
    <t>10N</t>
  </si>
  <si>
    <t>026S</t>
  </si>
  <si>
    <t>026N</t>
  </si>
  <si>
    <t>153QAS</t>
  </si>
  <si>
    <t>154QAN</t>
  </si>
  <si>
    <t>155QAS</t>
  </si>
  <si>
    <t>156QAN</t>
  </si>
  <si>
    <t>157QAS</t>
  </si>
  <si>
    <t>158QAN</t>
  </si>
  <si>
    <t>159QAS</t>
  </si>
  <si>
    <t>160QAN</t>
  </si>
  <si>
    <t>161QAS</t>
  </si>
  <si>
    <t>162QAN</t>
  </si>
  <si>
    <t>1705E</t>
  </si>
  <si>
    <t>1706E</t>
  </si>
  <si>
    <t>1701E</t>
  </si>
  <si>
    <t>1701W</t>
  </si>
  <si>
    <t>1702E</t>
  </si>
  <si>
    <t>1702W</t>
  </si>
  <si>
    <t>1703E</t>
  </si>
  <si>
    <t>1703W</t>
  </si>
  <si>
    <t>1704E</t>
  </si>
  <si>
    <t>1704W</t>
  </si>
  <si>
    <t>1707E</t>
  </si>
  <si>
    <t>1707W</t>
  </si>
  <si>
    <t>NAWATA BHUM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</si>
  <si>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</si>
  <si>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</si>
  <si>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</si>
  <si>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</si>
  <si>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</si>
  <si>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</si>
  <si>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</si>
  <si>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</si>
  <si>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</si>
  <si>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</si>
  <si>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</si>
  <si>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</si>
  <si>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</si>
  <si>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</si>
  <si>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</si>
  <si>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</si>
  <si>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</si>
  <si>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r>
      <t>LENA-S</t>
    </r>
    <r>
      <rPr>
        <b/>
        <sz val="16"/>
        <color indexed="10"/>
        <rFont val="Times New Roman"/>
        <family val="1"/>
      </rPr>
      <t>.</t>
    </r>
  </si>
  <si>
    <t>16006S</t>
  </si>
  <si>
    <t>16006N</t>
  </si>
  <si>
    <r>
      <t xml:space="preserve">HYUNDAI </t>
    </r>
    <r>
      <rPr>
        <b/>
        <sz val="9"/>
        <color indexed="10"/>
        <rFont val="Times New Roman"/>
        <family val="1"/>
      </rPr>
      <t>GENERAL</t>
    </r>
  </si>
  <si>
    <t>570S</t>
  </si>
  <si>
    <t>570N</t>
  </si>
  <si>
    <t>HYUNDAI FORWARD</t>
  </si>
  <si>
    <t>059S</t>
  </si>
  <si>
    <t>059N</t>
  </si>
  <si>
    <t>LENA-S.</t>
  </si>
  <si>
    <t>16007S</t>
  </si>
  <si>
    <t>16007N</t>
  </si>
  <si>
    <t>HYUNDAI GENERAL</t>
  </si>
  <si>
    <t>571S</t>
  </si>
  <si>
    <t>571N</t>
  </si>
  <si>
    <t>060S</t>
  </si>
  <si>
    <t>060N</t>
  </si>
  <si>
    <t>17001S</t>
  </si>
  <si>
    <t>17001N</t>
  </si>
  <si>
    <t>572S</t>
  </si>
  <si>
    <t>056S</t>
  </si>
  <si>
    <t>056N</t>
  </si>
  <si>
    <t>061S</t>
  </si>
  <si>
    <t>061N</t>
  </si>
  <si>
    <t xml:space="preserve">Terminal at each port for TPP service
</t>
  </si>
  <si>
    <t>XINGANG(Tianjin)</t>
  </si>
  <si>
    <t>Tianjin Five Continents International Terminal (TFT)</t>
  </si>
  <si>
    <t>Qingdao Qiangwan Container Terminal  (QCT)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</si>
  <si>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</si>
  <si>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</si>
  <si>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</si>
  <si>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</si>
  <si>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</si>
  <si>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</si>
  <si>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</si>
  <si>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</si>
  <si>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</si>
  <si>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17002S</t>
  </si>
  <si>
    <t>17002N</t>
  </si>
  <si>
    <t>HYUNDAI GOODWILL</t>
  </si>
  <si>
    <t>057S</t>
  </si>
  <si>
    <t>062S</t>
  </si>
  <si>
    <t>17003S</t>
  </si>
  <si>
    <t>057N</t>
  </si>
  <si>
    <t>062N</t>
  </si>
  <si>
    <t>17003N</t>
  </si>
  <si>
    <t xml:space="preserve">      PH4: CNSHA-CNNGB--PHMNS-PHMNN  FULL CONTAINER WEEKLY SERVICE  </t>
  </si>
  <si>
    <t>宁波</t>
  </si>
  <si>
    <t>NINGBO</t>
  </si>
  <si>
    <r>
      <t>MCC KYOTO (</t>
    </r>
    <r>
      <rPr>
        <b/>
        <sz val="9"/>
        <color indexed="8"/>
        <rFont val="宋体"/>
        <family val="0"/>
      </rPr>
      <t>穆勒京都</t>
    </r>
    <r>
      <rPr>
        <b/>
        <sz val="9"/>
        <color indexed="8"/>
        <rFont val="Times New Roman"/>
        <family val="1"/>
      </rPr>
      <t>)</t>
    </r>
  </si>
  <si>
    <r>
      <t>MCC DHAKA (</t>
    </r>
    <r>
      <rPr>
        <b/>
        <sz val="9"/>
        <rFont val="宋体"/>
        <family val="0"/>
      </rPr>
      <t>穆勒达卡</t>
    </r>
    <r>
      <rPr>
        <b/>
        <sz val="9"/>
        <rFont val="Times New Roman"/>
        <family val="1"/>
      </rPr>
      <t>)</t>
    </r>
  </si>
  <si>
    <r>
      <t>OCEAN ARROW (</t>
    </r>
    <r>
      <rPr>
        <b/>
        <sz val="9"/>
        <rFont val="宋体"/>
        <family val="0"/>
      </rPr>
      <t>穆勒艾罗</t>
    </r>
    <r>
      <rPr>
        <b/>
        <sz val="9"/>
        <rFont val="Times New Roman"/>
        <family val="1"/>
      </rPr>
      <t>)</t>
    </r>
  </si>
  <si>
    <r>
      <t>SANTA LOUKIA (</t>
    </r>
    <r>
      <rPr>
        <b/>
        <sz val="9"/>
        <rFont val="宋体"/>
        <family val="0"/>
      </rPr>
      <t>圣露西娅</t>
    </r>
    <r>
      <rPr>
        <b/>
        <sz val="9"/>
        <rFont val="Times New Roman"/>
        <family val="1"/>
      </rPr>
      <t>)</t>
    </r>
  </si>
  <si>
    <r>
      <t>MAERSK WIESBADEN (</t>
    </r>
    <r>
      <rPr>
        <b/>
        <sz val="9"/>
        <rFont val="宋体"/>
        <family val="0"/>
      </rPr>
      <t>马士基威斯巴登</t>
    </r>
    <r>
      <rPr>
        <b/>
        <sz val="9"/>
        <rFont val="Times New Roman"/>
        <family val="1"/>
      </rPr>
      <t>)</t>
    </r>
  </si>
  <si>
    <r>
      <t>MAERSK WOLGAST (</t>
    </r>
    <r>
      <rPr>
        <b/>
        <sz val="9"/>
        <rFont val="宋体"/>
        <family val="0"/>
      </rPr>
      <t>马士基沃尔加特</t>
    </r>
    <r>
      <rPr>
        <b/>
        <sz val="9"/>
        <rFont val="Times New Roman"/>
        <family val="1"/>
      </rPr>
      <t>)</t>
    </r>
  </si>
  <si>
    <r>
      <t>TORRES STRAIT (</t>
    </r>
    <r>
      <rPr>
        <b/>
        <sz val="9"/>
        <rFont val="宋体"/>
        <family val="0"/>
      </rPr>
      <t>托雷斯海峡</t>
    </r>
    <r>
      <rPr>
        <b/>
        <sz val="9"/>
        <rFont val="Times New Roman"/>
        <family val="1"/>
      </rPr>
      <t>)</t>
    </r>
  </si>
  <si>
    <t>Wai Gao Qiao Terminal Phase 5 (WG5) -SMCT</t>
  </si>
  <si>
    <t>Ningbo Terminal, Phase 3 (NBSCT)</t>
  </si>
  <si>
    <t>Manila South Harbour - ATI</t>
  </si>
  <si>
    <t xml:space="preserve">Manila Intl Container Tmnl North </t>
  </si>
  <si>
    <t>163QAS</t>
  </si>
  <si>
    <t>165QAS</t>
  </si>
  <si>
    <t>167QAS</t>
  </si>
  <si>
    <t>169QAS</t>
  </si>
  <si>
    <t>164QAN</t>
  </si>
  <si>
    <t>166QAN</t>
  </si>
  <si>
    <t>168QAN</t>
  </si>
  <si>
    <t>170QAN</t>
  </si>
  <si>
    <t>008S</t>
  </si>
  <si>
    <t>842S</t>
  </si>
  <si>
    <t>027S</t>
  </si>
  <si>
    <t>009S</t>
  </si>
  <si>
    <t>843S</t>
  </si>
  <si>
    <t>008N</t>
  </si>
  <si>
    <t>842N</t>
  </si>
  <si>
    <t>027N</t>
  </si>
  <si>
    <t>26S</t>
  </si>
  <si>
    <t>11S</t>
  </si>
  <si>
    <t>22S</t>
  </si>
  <si>
    <t>21N</t>
  </si>
  <si>
    <t>11N</t>
  </si>
  <si>
    <t>22N</t>
  </si>
  <si>
    <t>27N</t>
  </si>
  <si>
    <t>CPO NORFOLK</t>
  </si>
  <si>
    <t>OMIT</t>
  </si>
  <si>
    <t xml:space="preserve">BOX ENDEAVOUR </t>
  </si>
  <si>
    <t>LIAN YUN GANG</t>
  </si>
  <si>
    <t>028S</t>
  </si>
  <si>
    <t>028N</t>
  </si>
  <si>
    <t>010S</t>
  </si>
  <si>
    <t>010N</t>
  </si>
  <si>
    <t>844S</t>
  </si>
  <si>
    <t>844N</t>
  </si>
  <si>
    <t>BLANK SAILING, Idle at SNH until 25/Feb</t>
  </si>
  <si>
    <t>idle at BKK after discharging</t>
  </si>
  <si>
    <t>12S</t>
  </si>
  <si>
    <t>23S</t>
  </si>
  <si>
    <t>28S</t>
  </si>
  <si>
    <t>12N</t>
  </si>
  <si>
    <t>23N</t>
  </si>
  <si>
    <t>28N</t>
  </si>
  <si>
    <t>BKK: loading only</t>
  </si>
  <si>
    <t>BLANK SAILING, Idle at SNH until 18/Feb</t>
  </si>
  <si>
    <t>THU     1400</t>
  </si>
  <si>
    <t>SUN     0600</t>
  </si>
  <si>
    <t>HANSA FALKENBURG</t>
  </si>
  <si>
    <t>19/Jan NGB</t>
  </si>
  <si>
    <t>21/Jan TAO</t>
  </si>
  <si>
    <t>23/Jan SHA</t>
  </si>
  <si>
    <t>17001W</t>
  </si>
  <si>
    <t>17001E</t>
  </si>
  <si>
    <t>Suspend at Haiphong after discharge</t>
  </si>
  <si>
    <t>HANSA FYN</t>
  </si>
  <si>
    <t>26/Jan NGB</t>
  </si>
  <si>
    <t>28/Jan TAO</t>
  </si>
  <si>
    <t>30/Jan SHA</t>
  </si>
  <si>
    <t>Resume service at Haiphong</t>
  </si>
  <si>
    <t>15/Feb NGB</t>
  </si>
  <si>
    <t>17/Feb TAO</t>
  </si>
  <si>
    <t>18-19/Feb SHA</t>
  </si>
  <si>
    <t>17003W</t>
  </si>
  <si>
    <t>17003E</t>
  </si>
  <si>
    <t>HANSA LANGELAND</t>
  </si>
  <si>
    <t>WED     2300</t>
  </si>
  <si>
    <t>SAT      1000</t>
  </si>
  <si>
    <t>P/O at Haiphong after discharge</t>
  </si>
  <si>
    <t>10/Feb TAO</t>
  </si>
  <si>
    <t>11/Feb TAO</t>
  </si>
  <si>
    <t>17004W</t>
  </si>
  <si>
    <t>17004E</t>
  </si>
  <si>
    <t>171QAS</t>
  </si>
  <si>
    <t>173QAS</t>
  </si>
  <si>
    <t>172QAN</t>
  </si>
  <si>
    <t>174QAN</t>
  </si>
  <si>
    <t>PUS (HPNT)  OMIT</t>
  </si>
  <si>
    <t>BLANK</t>
  </si>
  <si>
    <r>
      <t>MCC DHAKA (</t>
    </r>
    <r>
      <rPr>
        <b/>
        <sz val="9"/>
        <rFont val="宋体"/>
        <family val="0"/>
      </rPr>
      <t>穆勒达卡</t>
    </r>
    <r>
      <rPr>
        <b/>
        <sz val="9"/>
        <rFont val="Times New Roman"/>
        <family val="1"/>
      </rPr>
      <t>)</t>
    </r>
  </si>
  <si>
    <r>
      <t>MCC KYOTO (</t>
    </r>
    <r>
      <rPr>
        <b/>
        <sz val="9"/>
        <rFont val="宋体"/>
        <family val="0"/>
      </rPr>
      <t>穆勒京都</t>
    </r>
    <r>
      <rPr>
        <b/>
        <sz val="9"/>
        <rFont val="Times New Roman"/>
        <family val="1"/>
      </rPr>
      <t>)</t>
    </r>
  </si>
  <si>
    <t>25-Jan SHA discharge only</t>
  </si>
  <si>
    <t>27-Jan TAO discharge only</t>
  </si>
  <si>
    <t>BLANK</t>
  </si>
  <si>
    <t>1708E</t>
  </si>
  <si>
    <t>1709E</t>
  </si>
  <si>
    <t>1708W</t>
  </si>
  <si>
    <t>1709W</t>
  </si>
  <si>
    <r>
      <t xml:space="preserve">PJX1: CNWEI--CNTAO--JPYOK--JPTYO--CNTAO        </t>
    </r>
    <r>
      <rPr>
        <b/>
        <sz val="12"/>
        <rFont val="宋体"/>
        <family val="0"/>
      </rPr>
      <t>半岛快航</t>
    </r>
  </si>
  <si>
    <t>威海(QWCT)</t>
  </si>
  <si>
    <t>青岛(QQCT)</t>
  </si>
  <si>
    <t>横滨(HONMOKU-BC)</t>
  </si>
  <si>
    <t>东京(AOMI)</t>
  </si>
  <si>
    <t>WEEK</t>
  </si>
  <si>
    <t>WEIHAI</t>
  </si>
  <si>
    <t>YOKOHAMA</t>
  </si>
  <si>
    <t>TOKYO</t>
  </si>
  <si>
    <t>FRI        0900</t>
  </si>
  <si>
    <t>FRI       1600</t>
  </si>
  <si>
    <t>SAT        0700</t>
  </si>
  <si>
    <t>SAT       1700</t>
  </si>
  <si>
    <t>TUE        2000</t>
  </si>
  <si>
    <t>WED     0400</t>
  </si>
  <si>
    <t>WED     0730</t>
  </si>
  <si>
    <t>WED        1600</t>
  </si>
  <si>
    <t>SAT        2000</t>
  </si>
  <si>
    <t>SUN       0600</t>
  </si>
  <si>
    <r>
      <t>RBD DALMATIA</t>
    </r>
    <r>
      <rPr>
        <b/>
        <sz val="9"/>
        <rFont val="宋体"/>
        <family val="0"/>
      </rPr>
      <t>（达通东京）</t>
    </r>
  </si>
  <si>
    <t>1701E</t>
  </si>
  <si>
    <t>OMIT</t>
  </si>
  <si>
    <t>1701W</t>
  </si>
  <si>
    <r>
      <t>CONTSHIP QUO</t>
    </r>
    <r>
      <rPr>
        <b/>
        <sz val="9"/>
        <rFont val="宋体"/>
        <family val="0"/>
      </rPr>
      <t>（亚海康地）</t>
    </r>
  </si>
  <si>
    <t>1702E</t>
  </si>
  <si>
    <t>Phase in</t>
  </si>
  <si>
    <t>1702W</t>
  </si>
  <si>
    <t>1703E</t>
  </si>
  <si>
    <t>1703W</t>
  </si>
  <si>
    <t>1704E</t>
  </si>
  <si>
    <t>1704W</t>
  </si>
  <si>
    <t xml:space="preserve">discharge only </t>
  </si>
  <si>
    <r>
      <t xml:space="preserve">BLANK </t>
    </r>
    <r>
      <rPr>
        <sz val="10"/>
        <rFont val="宋体"/>
        <family val="0"/>
      </rPr>
      <t>停班</t>
    </r>
  </si>
  <si>
    <r>
      <t xml:space="preserve">PJX2: CNTAO--JPOSA--JPKOB--CNWEI--CNTAO        </t>
    </r>
    <r>
      <rPr>
        <b/>
        <sz val="12"/>
        <rFont val="宋体"/>
        <family val="0"/>
      </rPr>
      <t>半岛快航</t>
    </r>
  </si>
  <si>
    <t>大阪(DICT)</t>
  </si>
  <si>
    <t>神户(KICT)</t>
  </si>
  <si>
    <t>OSAKA</t>
  </si>
  <si>
    <t>KOBE</t>
  </si>
  <si>
    <t>SAT             2000</t>
  </si>
  <si>
    <t>SUN            0600</t>
  </si>
  <si>
    <t>TUE        1200</t>
  </si>
  <si>
    <t>TUE     1800</t>
  </si>
  <si>
    <t>TUE     2000</t>
  </si>
  <si>
    <t>WED        0100</t>
  </si>
  <si>
    <r>
      <t>MAX PRINCE</t>
    </r>
    <r>
      <rPr>
        <b/>
        <sz val="9"/>
        <rFont val="宋体"/>
        <family val="0"/>
      </rPr>
      <t>（亚海王子）</t>
    </r>
  </si>
  <si>
    <t>Phase out</t>
  </si>
  <si>
    <t>24/Jan TAO</t>
  </si>
  <si>
    <t>25/Jan WEI</t>
  </si>
  <si>
    <t>28/Jan OSA</t>
  </si>
  <si>
    <t>28/Jan KOB</t>
  </si>
  <si>
    <t>30-Jan TYO</t>
  </si>
  <si>
    <t>discharge only</t>
  </si>
  <si>
    <t>1708W</t>
  </si>
  <si>
    <t>Port</t>
  </si>
  <si>
    <t>Terminal at each port for PJX1  service</t>
  </si>
  <si>
    <t>Qingdao</t>
  </si>
  <si>
    <t>QQCT Co., Ltd. (QQCT)</t>
  </si>
  <si>
    <t>Yokohama</t>
  </si>
  <si>
    <r>
      <t xml:space="preserve">Honmoku-BC 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</si>
  <si>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</si>
  <si>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Container Terminal     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</si>
  <si>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Osaka</t>
  </si>
  <si>
    <t>DICT: Yumeshima Container Terminal</t>
  </si>
  <si>
    <t>Kobe ( MAX PRINCE )</t>
  </si>
  <si>
    <t>KICT: Kobe International Container Terminal # PC 16-17</t>
  </si>
  <si>
    <t>Kobe ( RBD DALMATIA )</t>
  </si>
  <si>
    <t>PC-18: Kobe Port Island Container Terminal #18</t>
  </si>
  <si>
    <t>Qingdao &amp; Pusan HBCT discharge only, phase out at Pusan HPNT</t>
  </si>
  <si>
    <t>T.B.N*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</si>
</sst>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Times New Roman"/>
      <family val="1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Times New Roman"/>
      <family val="1"/>
    </font>
    <font>
      <sz val="12"/>
      <name val="바탕체"/>
      <family val="3"/>
    </font>
    <font>
      <b/>
      <sz val="9"/>
      <color indexed="8"/>
      <name val="宋体"/>
      <family val="0"/>
    </font>
    <font>
      <sz val="9"/>
      <color indexed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9"/>
      <color indexed="45"/>
      <name val="Times New Roman"/>
      <family val="1"/>
    </font>
    <font>
      <sz val="10"/>
      <color indexed="10"/>
      <name val="Times New Roman"/>
      <family val="1"/>
    </font>
    <font>
      <b/>
      <sz val="8"/>
      <name val="宋体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25" fillId="0" borderId="0">
      <alignment/>
      <protection/>
    </xf>
  </cellStyleXfs>
  <cellXfs count="2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2" borderId="1" xfId="16" applyFont="1" applyFill="1" applyBorder="1" applyAlignment="1">
      <alignment horizontal="center" vertical="center"/>
      <protection/>
    </xf>
    <xf numFmtId="0" fontId="6" fillId="2" borderId="1" xfId="16" applyFont="1" applyFill="1" applyBorder="1" applyAlignment="1">
      <alignment horizontal="center" vertical="center"/>
      <protection/>
    </xf>
    <xf numFmtId="0" fontId="6" fillId="2" borderId="2" xfId="16" applyFont="1" applyFill="1" applyBorder="1" applyAlignment="1">
      <alignment horizontal="center" vertical="center"/>
      <protection/>
    </xf>
    <xf numFmtId="0" fontId="6" fillId="2" borderId="3" xfId="16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  <protection/>
    </xf>
    <xf numFmtId="176" fontId="8" fillId="0" borderId="1" xfId="16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4" borderId="1" xfId="16" applyFont="1" applyFill="1" applyBorder="1" applyAlignment="1">
      <alignment horizontal="center" vertical="center"/>
      <protection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  <protection/>
    </xf>
    <xf numFmtId="176" fontId="8" fillId="0" borderId="1" xfId="16" applyNumberFormat="1" applyFont="1" applyFill="1" applyBorder="1" applyAlignment="1">
      <alignment horizontal="center" vertical="center"/>
      <protection/>
    </xf>
    <xf numFmtId="16" fontId="13" fillId="0" borderId="1" xfId="16" applyNumberFormat="1" applyFont="1" applyFill="1" applyBorder="1" applyAlignment="1">
      <alignment horizontal="center" vertical="center"/>
      <protection/>
    </xf>
    <xf numFmtId="177" fontId="13" fillId="6" borderId="1" xfId="16" applyNumberFormat="1" applyFont="1" applyFill="1" applyBorder="1" applyAlignment="1">
      <alignment horizontal="center" vertical="center"/>
      <protection/>
    </xf>
    <xf numFmtId="16" fontId="13" fillId="6" borderId="1" xfId="16" applyNumberFormat="1" applyFont="1" applyFill="1" applyBorder="1" applyAlignment="1">
      <alignment horizontal="center" vertical="center"/>
      <protection/>
    </xf>
    <xf numFmtId="177" fontId="13" fillId="0" borderId="1" xfId="16" applyNumberFormat="1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vertical="center"/>
    </xf>
    <xf numFmtId="177" fontId="6" fillId="7" borderId="0" xfId="0" applyNumberFormat="1" applyFont="1" applyFill="1" applyBorder="1" applyAlignment="1">
      <alignment horizontal="center" vertical="center"/>
    </xf>
    <xf numFmtId="16" fontId="6" fillId="7" borderId="0" xfId="0" applyNumberFormat="1" applyFont="1" applyFill="1" applyAlignment="1">
      <alignment horizontal="center" vertical="center"/>
    </xf>
    <xf numFmtId="177" fontId="6" fillId="7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8" fillId="0" borderId="1" xfId="22" applyFont="1" applyFill="1" applyBorder="1" applyAlignment="1">
      <alignment/>
      <protection/>
    </xf>
    <xf numFmtId="0" fontId="8" fillId="0" borderId="1" xfId="0" applyFont="1" applyFill="1" applyBorder="1" applyAlignment="1">
      <alignment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22" applyFont="1" applyFill="1" applyBorder="1" applyAlignment="1">
      <alignment/>
      <protection/>
    </xf>
    <xf numFmtId="0" fontId="17" fillId="0" borderId="0" xfId="0" applyFont="1" applyFill="1" applyAlignment="1">
      <alignment vertical="center"/>
    </xf>
    <xf numFmtId="176" fontId="8" fillId="7" borderId="1" xfId="16" applyNumberFormat="1" applyFont="1" applyFill="1" applyBorder="1" applyAlignment="1">
      <alignment horizontal="center" vertical="center"/>
      <protection/>
    </xf>
    <xf numFmtId="16" fontId="6" fillId="7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" fontId="6" fillId="7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/>
    </xf>
    <xf numFmtId="179" fontId="11" fillId="5" borderId="1" xfId="24" applyNumberFormat="1" applyFont="1" applyFill="1" applyBorder="1" applyAlignment="1">
      <alignment horizontal="center" vertical="center"/>
      <protection/>
    </xf>
    <xf numFmtId="176" fontId="11" fillId="0" borderId="1" xfId="0" applyNumberFormat="1" applyFont="1" applyFill="1" applyBorder="1" applyAlignment="1">
      <alignment horizontal="center" vertical="center"/>
    </xf>
    <xf numFmtId="179" fontId="18" fillId="0" borderId="1" xfId="24" applyNumberFormat="1" applyFont="1" applyFill="1" applyBorder="1" applyAlignment="1">
      <alignment horizontal="center" vertical="center"/>
      <protection/>
    </xf>
    <xf numFmtId="0" fontId="8" fillId="8" borderId="1" xfId="22" applyFont="1" applyFill="1" applyBorder="1" applyAlignment="1">
      <alignment/>
      <protection/>
    </xf>
    <xf numFmtId="179" fontId="8" fillId="8" borderId="1" xfId="24" applyNumberFormat="1" applyFont="1" applyFill="1" applyBorder="1" applyAlignment="1">
      <alignment horizontal="center" vertical="center"/>
      <protection/>
    </xf>
    <xf numFmtId="16" fontId="13" fillId="8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179" fontId="11" fillId="0" borderId="1" xfId="24" applyNumberFormat="1" applyFont="1" applyFill="1" applyBorder="1" applyAlignment="1">
      <alignment horizontal="center" vertical="center"/>
      <protection/>
    </xf>
    <xf numFmtId="0" fontId="8" fillId="6" borderId="1" xfId="0" applyFont="1" applyFill="1" applyBorder="1" applyAlignment="1">
      <alignment vertical="center"/>
    </xf>
    <xf numFmtId="176" fontId="8" fillId="6" borderId="1" xfId="0" applyNumberFormat="1" applyFont="1" applyFill="1" applyBorder="1" applyAlignment="1">
      <alignment horizontal="center" vertical="center"/>
    </xf>
    <xf numFmtId="179" fontId="8" fillId="0" borderId="1" xfId="24" applyNumberFormat="1" applyFont="1" applyFill="1" applyBorder="1" applyAlignment="1">
      <alignment horizontal="center" vertical="center"/>
      <protection/>
    </xf>
    <xf numFmtId="0" fontId="8" fillId="5" borderId="1" xfId="0" applyFont="1" applyFill="1" applyBorder="1" applyAlignment="1">
      <alignment vertical="center"/>
    </xf>
    <xf numFmtId="16" fontId="27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0" fontId="12" fillId="7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" fontId="13" fillId="7" borderId="1" xfId="0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/>
    </xf>
    <xf numFmtId="16" fontId="11" fillId="9" borderId="1" xfId="16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8" fillId="9" borderId="1" xfId="16" applyFont="1" applyFill="1" applyBorder="1" applyAlignment="1">
      <alignment horizontal="center"/>
      <protection/>
    </xf>
    <xf numFmtId="0" fontId="8" fillId="9" borderId="1" xfId="0" applyFont="1" applyFill="1" applyBorder="1" applyAlignment="1">
      <alignment horizontal="center" vertical="center"/>
    </xf>
    <xf numFmtId="177" fontId="13" fillId="9" borderId="1" xfId="16" applyNumberFormat="1" applyFont="1" applyFill="1" applyBorder="1" applyAlignment="1">
      <alignment horizontal="center" vertical="center"/>
      <protection/>
    </xf>
    <xf numFmtId="16" fontId="13" fillId="9" borderId="1" xfId="16" applyNumberFormat="1" applyFont="1" applyFill="1" applyBorder="1" applyAlignment="1">
      <alignment horizontal="center" vertical="center"/>
      <protection/>
    </xf>
    <xf numFmtId="0" fontId="8" fillId="4" borderId="1" xfId="16" applyFont="1" applyFill="1" applyBorder="1" applyAlignment="1">
      <alignment horizontal="center" vertical="center"/>
      <protection/>
    </xf>
    <xf numFmtId="176" fontId="8" fillId="4" borderId="1" xfId="16" applyNumberFormat="1" applyFont="1" applyFill="1" applyBorder="1" applyAlignment="1">
      <alignment horizontal="center" vertical="center"/>
      <protection/>
    </xf>
    <xf numFmtId="16" fontId="11" fillId="4" borderId="1" xfId="16" applyNumberFormat="1" applyFont="1" applyFill="1" applyBorder="1" applyAlignment="1">
      <alignment horizontal="center" vertical="center"/>
      <protection/>
    </xf>
    <xf numFmtId="177" fontId="13" fillId="4" borderId="1" xfId="16" applyNumberFormat="1" applyFont="1" applyFill="1" applyBorder="1" applyAlignment="1">
      <alignment horizontal="center" vertical="center"/>
      <protection/>
    </xf>
    <xf numFmtId="16" fontId="13" fillId="4" borderId="1" xfId="16" applyNumberFormat="1" applyFont="1" applyFill="1" applyBorder="1" applyAlignment="1">
      <alignment horizontal="center" vertical="center"/>
      <protection/>
    </xf>
    <xf numFmtId="16" fontId="13" fillId="4" borderId="1" xfId="0" applyNumberFormat="1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16" fontId="8" fillId="9" borderId="1" xfId="16" applyNumberFormat="1" applyFont="1" applyFill="1" applyBorder="1" applyAlignment="1">
      <alignment horizontal="center" vertical="center"/>
      <protection/>
    </xf>
    <xf numFmtId="0" fontId="8" fillId="5" borderId="1" xfId="16" applyFont="1" applyFill="1" applyBorder="1" applyAlignment="1">
      <alignment horizontal="center"/>
      <protection/>
    </xf>
    <xf numFmtId="176" fontId="8" fillId="5" borderId="1" xfId="16" applyNumberFormat="1" applyFont="1" applyFill="1" applyBorder="1" applyAlignment="1">
      <alignment horizontal="center" vertical="center"/>
      <protection/>
    </xf>
    <xf numFmtId="16" fontId="13" fillId="5" borderId="1" xfId="16" applyNumberFormat="1" applyFont="1" applyFill="1" applyBorder="1" applyAlignment="1">
      <alignment horizontal="center" vertical="center"/>
      <protection/>
    </xf>
    <xf numFmtId="177" fontId="13" fillId="5" borderId="1" xfId="16" applyNumberFormat="1" applyFont="1" applyFill="1" applyBorder="1" applyAlignment="1">
      <alignment horizontal="center" vertical="center"/>
      <protection/>
    </xf>
    <xf numFmtId="0" fontId="8" fillId="10" borderId="1" xfId="16" applyFont="1" applyFill="1" applyBorder="1" applyAlignment="1">
      <alignment horizontal="center" vertical="center"/>
      <protection/>
    </xf>
    <xf numFmtId="0" fontId="8" fillId="10" borderId="1" xfId="0" applyFont="1" applyFill="1" applyBorder="1" applyAlignment="1">
      <alignment horizontal="center" vertical="center"/>
    </xf>
    <xf numFmtId="16" fontId="13" fillId="10" borderId="1" xfId="16" applyNumberFormat="1" applyFont="1" applyFill="1" applyBorder="1" applyAlignment="1">
      <alignment horizontal="center" vertical="center"/>
      <protection/>
    </xf>
    <xf numFmtId="177" fontId="13" fillId="10" borderId="1" xfId="1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9" fontId="8" fillId="0" borderId="0" xfId="24" applyNumberFormat="1" applyFont="1" applyFill="1" applyBorder="1" applyAlignment="1">
      <alignment horizontal="center" vertical="center"/>
      <protection/>
    </xf>
    <xf numFmtId="179" fontId="8" fillId="0" borderId="1" xfId="24" applyNumberFormat="1" applyFont="1" applyFill="1" applyBorder="1" applyAlignment="1">
      <alignment horizontal="center" vertical="center"/>
      <protection/>
    </xf>
    <xf numFmtId="16" fontId="11" fillId="0" borderId="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1" fillId="0" borderId="1" xfId="22" applyFont="1" applyFill="1" applyBorder="1" applyAlignment="1">
      <alignment horizontal="center"/>
      <protection/>
    </xf>
    <xf numFmtId="176" fontId="8" fillId="0" borderId="10" xfId="0" applyNumberFormat="1" applyFont="1" applyFill="1" applyBorder="1" applyAlignment="1">
      <alignment horizontal="center" vertical="center"/>
    </xf>
    <xf numFmtId="16" fontId="6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76" fontId="8" fillId="8" borderId="1" xfId="16" applyNumberFormat="1" applyFont="1" applyFill="1" applyBorder="1" applyAlignment="1">
      <alignment horizontal="center" vertical="center"/>
      <protection/>
    </xf>
    <xf numFmtId="16" fontId="31" fillId="0" borderId="1" xfId="0" applyNumberFormat="1" applyFont="1" applyFill="1" applyBorder="1" applyAlignment="1">
      <alignment horizontal="center" vertical="center"/>
    </xf>
    <xf numFmtId="16" fontId="31" fillId="8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6" fillId="2" borderId="4" xfId="16" applyFont="1" applyFill="1" applyBorder="1" applyAlignment="1">
      <alignment horizontal="center" vertical="center"/>
      <protection/>
    </xf>
    <xf numFmtId="0" fontId="6" fillId="2" borderId="11" xfId="16" applyFont="1" applyFill="1" applyBorder="1" applyAlignment="1">
      <alignment horizontal="center" vertical="center"/>
      <protection/>
    </xf>
    <xf numFmtId="0" fontId="6" fillId="2" borderId="1" xfId="16" applyFont="1" applyFill="1" applyBorder="1" applyAlignment="1">
      <alignment horizontal="center" vertical="center"/>
      <protection/>
    </xf>
    <xf numFmtId="0" fontId="6" fillId="2" borderId="12" xfId="16" applyFont="1" applyFill="1" applyBorder="1" applyAlignment="1">
      <alignment horizontal="center" vertical="center"/>
      <protection/>
    </xf>
    <xf numFmtId="0" fontId="1" fillId="3" borderId="1" xfId="0" applyFont="1" applyFill="1" applyBorder="1" applyAlignment="1">
      <alignment horizontal="left" vertical="center"/>
    </xf>
    <xf numFmtId="0" fontId="6" fillId="2" borderId="2" xfId="16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center"/>
      <protection/>
    </xf>
    <xf numFmtId="0" fontId="1" fillId="3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/>
      <protection/>
    </xf>
    <xf numFmtId="16" fontId="6" fillId="7" borderId="4" xfId="0" applyNumberFormat="1" applyFont="1" applyFill="1" applyBorder="1" applyAlignment="1">
      <alignment horizontal="center" vertical="center"/>
    </xf>
    <xf numFmtId="16" fontId="6" fillId="7" borderId="9" xfId="0" applyNumberFormat="1" applyFont="1" applyFill="1" applyBorder="1" applyAlignment="1">
      <alignment horizontal="center" vertical="center"/>
    </xf>
    <xf numFmtId="16" fontId="6" fillId="7" borderId="11" xfId="0" applyNumberFormat="1" applyFont="1" applyFill="1" applyBorder="1" applyAlignment="1">
      <alignment horizontal="center" vertical="center"/>
    </xf>
    <xf numFmtId="0" fontId="5" fillId="2" borderId="11" xfId="16" applyFont="1" applyFill="1" applyBorder="1" applyAlignment="1">
      <alignment horizontal="center" vertical="center"/>
      <protection/>
    </xf>
    <xf numFmtId="0" fontId="14" fillId="2" borderId="4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77" fontId="11" fillId="4" borderId="4" xfId="16" applyNumberFormat="1" applyFont="1" applyFill="1" applyBorder="1" applyAlignment="1">
      <alignment horizontal="center" vertical="center"/>
      <protection/>
    </xf>
    <xf numFmtId="177" fontId="11" fillId="4" borderId="11" xfId="16" applyNumberFormat="1" applyFont="1" applyFill="1" applyBorder="1" applyAlignment="1">
      <alignment horizontal="center" vertical="center"/>
      <protection/>
    </xf>
    <xf numFmtId="177" fontId="11" fillId="9" borderId="4" xfId="16" applyNumberFormat="1" applyFont="1" applyFill="1" applyBorder="1" applyAlignment="1">
      <alignment horizontal="center" vertical="center"/>
      <protection/>
    </xf>
    <xf numFmtId="177" fontId="11" fillId="9" borderId="11" xfId="16" applyNumberFormat="1" applyFont="1" applyFill="1" applyBorder="1" applyAlignment="1">
      <alignment horizontal="center" vertical="center"/>
      <protection/>
    </xf>
    <xf numFmtId="176" fontId="30" fillId="0" borderId="4" xfId="16" applyNumberFormat="1" applyFont="1" applyFill="1" applyBorder="1" applyAlignment="1">
      <alignment horizontal="center" vertical="center"/>
      <protection/>
    </xf>
    <xf numFmtId="176" fontId="30" fillId="0" borderId="9" xfId="16" applyNumberFormat="1" applyFont="1" applyFill="1" applyBorder="1" applyAlignment="1">
      <alignment horizontal="center" vertical="center"/>
      <protection/>
    </xf>
    <xf numFmtId="176" fontId="30" fillId="0" borderId="11" xfId="16" applyNumberFormat="1" applyFont="1" applyFill="1" applyBorder="1" applyAlignment="1">
      <alignment horizontal="center" vertical="center"/>
      <protection/>
    </xf>
    <xf numFmtId="177" fontId="11" fillId="4" borderId="1" xfId="16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176" fontId="11" fillId="0" borderId="4" xfId="16" applyNumberFormat="1" applyFont="1" applyFill="1" applyBorder="1" applyAlignment="1">
      <alignment horizontal="center" vertical="center"/>
      <protection/>
    </xf>
    <xf numFmtId="176" fontId="11" fillId="0" borderId="9" xfId="16" applyNumberFormat="1" applyFont="1" applyFill="1" applyBorder="1" applyAlignment="1">
      <alignment horizontal="center" vertical="center"/>
      <protection/>
    </xf>
    <xf numFmtId="176" fontId="11" fillId="0" borderId="11" xfId="16" applyNumberFormat="1" applyFont="1" applyFill="1" applyBorder="1" applyAlignment="1">
      <alignment horizontal="center" vertical="center"/>
      <protection/>
    </xf>
    <xf numFmtId="0" fontId="6" fillId="6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" fontId="27" fillId="5" borderId="4" xfId="0" applyNumberFormat="1" applyFont="1" applyFill="1" applyBorder="1" applyAlignment="1">
      <alignment horizontal="center" vertical="center"/>
    </xf>
    <xf numFmtId="16" fontId="27" fillId="5" borderId="1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" fontId="8" fillId="0" borderId="4" xfId="16" applyNumberFormat="1" applyFont="1" applyFill="1" applyBorder="1" applyAlignment="1">
      <alignment horizontal="center" vertical="center"/>
      <protection/>
    </xf>
    <xf numFmtId="16" fontId="8" fillId="0" borderId="9" xfId="16" applyNumberFormat="1" applyFont="1" applyFill="1" applyBorder="1" applyAlignment="1">
      <alignment horizontal="center" vertical="center"/>
      <protection/>
    </xf>
    <xf numFmtId="16" fontId="8" fillId="0" borderId="11" xfId="16" applyNumberFormat="1" applyFont="1" applyFill="1" applyBorder="1" applyAlignment="1">
      <alignment horizontal="center" vertical="center"/>
      <protection/>
    </xf>
    <xf numFmtId="16" fontId="30" fillId="0" borderId="1" xfId="16" applyNumberFormat="1" applyFont="1" applyFill="1" applyBorder="1" applyAlignment="1">
      <alignment horizontal="center" vertical="center"/>
      <protection/>
    </xf>
    <xf numFmtId="16" fontId="8" fillId="9" borderId="4" xfId="16" applyNumberFormat="1" applyFont="1" applyFill="1" applyBorder="1" applyAlignment="1">
      <alignment horizontal="center" vertical="center"/>
      <protection/>
    </xf>
    <xf numFmtId="16" fontId="8" fillId="9" borderId="11" xfId="16" applyNumberFormat="1" applyFont="1" applyFill="1" applyBorder="1" applyAlignment="1">
      <alignment horizontal="center" vertical="center"/>
      <protection/>
    </xf>
    <xf numFmtId="16" fontId="27" fillId="7" borderId="4" xfId="0" applyNumberFormat="1" applyFont="1" applyFill="1" applyBorder="1" applyAlignment="1">
      <alignment horizontal="left" vertical="center"/>
    </xf>
    <xf numFmtId="16" fontId="27" fillId="7" borderId="9" xfId="0" applyNumberFormat="1" applyFont="1" applyFill="1" applyBorder="1" applyAlignment="1">
      <alignment horizontal="left" vertical="center"/>
    </xf>
    <xf numFmtId="16" fontId="27" fillId="7" borderId="11" xfId="0" applyNumberFormat="1" applyFont="1" applyFill="1" applyBorder="1" applyAlignment="1">
      <alignment horizontal="left" vertical="center"/>
    </xf>
    <xf numFmtId="16" fontId="27" fillId="7" borderId="4" xfId="0" applyNumberFormat="1" applyFont="1" applyFill="1" applyBorder="1" applyAlignment="1">
      <alignment horizontal="right" vertical="center"/>
    </xf>
    <xf numFmtId="16" fontId="27" fillId="7" borderId="9" xfId="0" applyNumberFormat="1" applyFont="1" applyFill="1" applyBorder="1" applyAlignment="1">
      <alignment horizontal="right" vertical="center"/>
    </xf>
    <xf numFmtId="16" fontId="27" fillId="7" borderId="1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177" fontId="27" fillId="7" borderId="4" xfId="0" applyNumberFormat="1" applyFont="1" applyFill="1" applyBorder="1" applyAlignment="1">
      <alignment horizontal="center" vertical="center"/>
    </xf>
    <xf numFmtId="177" fontId="27" fillId="7" borderId="9" xfId="0" applyNumberFormat="1" applyFont="1" applyFill="1" applyBorder="1" applyAlignment="1">
      <alignment horizontal="center" vertical="center"/>
    </xf>
    <xf numFmtId="177" fontId="27" fillId="7" borderId="1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6" fontId="11" fillId="5" borderId="4" xfId="0" applyNumberFormat="1" applyFont="1" applyFill="1" applyBorder="1" applyAlignment="1">
      <alignment horizontal="center" vertical="center"/>
    </xf>
    <xf numFmtId="16" fontId="11" fillId="5" borderId="11" xfId="0" applyNumberFormat="1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16" fontId="11" fillId="0" borderId="9" xfId="0" applyNumberFormat="1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177" fontId="11" fillId="5" borderId="4" xfId="0" applyNumberFormat="1" applyFont="1" applyFill="1" applyBorder="1" applyAlignment="1">
      <alignment horizontal="center" vertical="center"/>
    </xf>
    <xf numFmtId="177" fontId="11" fillId="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1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一般_2005-03-01 Long Term Schedule-China-1" xfId="22"/>
    <cellStyle name="Followed Hyperlink" xfId="23"/>
    <cellStyle name="표준_KIS2 LTS 200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190500</xdr:colOff>
      <xdr:row>0</xdr:row>
      <xdr:rowOff>57150</xdr:rowOff>
    </xdr:from>
    <xdr:to>
      <xdr:col>0</xdr:col>
      <xdr:colOff>1485900</xdr:colOff>
      <xdr:row>0</xdr:row>
      <xdr:rowOff>600075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1371600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1171575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38100</xdr:rowOff>
    </xdr:from>
    <xdr:to>
      <xdr:col>0</xdr:col>
      <xdr:colOff>1857375</xdr:colOff>
      <xdr:row>0</xdr:row>
      <xdr:rowOff>666750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4">
      <selection activeCell="N33" sqref="N33"/>
    </sheetView>
  </sheetViews>
  <sheetFormatPr defaultColWidth="9.00390625" defaultRowHeight="14.25"/>
  <cols>
    <col min="1" max="1" width="22.375" style="0" customWidth="1"/>
    <col min="13" max="13" width="10.625" style="0" customWidth="1"/>
  </cols>
  <sheetData>
    <row r="1" spans="2:20" ht="51.75" customHeight="1">
      <c r="B1" s="146" t="s">
        <v>170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66"/>
      <c r="P1" s="66"/>
      <c r="Q1" s="66"/>
      <c r="R1" s="66"/>
      <c r="S1" s="66"/>
      <c r="T1" s="67"/>
    </row>
    <row r="2" spans="2:20" ht="16.5" customHeight="1">
      <c r="B2" s="147" t="s">
        <v>171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68"/>
      <c r="P2" s="68"/>
      <c r="Q2" s="68"/>
      <c r="R2" s="68"/>
      <c r="S2" s="68"/>
      <c r="T2" s="68"/>
    </row>
    <row r="3" spans="1:256" ht="19.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4" ht="15">
      <c r="A4" s="160" t="s">
        <v>332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5">
      <c r="A5" s="4" t="s">
        <v>1</v>
      </c>
      <c r="B5" s="4" t="s">
        <v>2</v>
      </c>
      <c r="C5" s="162" t="s">
        <v>333</v>
      </c>
      <c r="D5" s="162"/>
      <c r="E5" s="162" t="s">
        <v>334</v>
      </c>
      <c r="F5" s="162"/>
      <c r="G5" s="162" t="s">
        <v>335</v>
      </c>
      <c r="H5" s="162"/>
      <c r="I5" s="163" t="s">
        <v>336</v>
      </c>
      <c r="J5" s="164"/>
      <c r="K5" s="4" t="s">
        <v>2</v>
      </c>
      <c r="L5" s="162" t="s">
        <v>334</v>
      </c>
      <c r="M5" s="162"/>
      <c r="N5" s="148" t="s">
        <v>337</v>
      </c>
    </row>
    <row r="6" spans="1:14" ht="15">
      <c r="A6" s="151" t="s">
        <v>3</v>
      </c>
      <c r="B6" s="151" t="s">
        <v>4</v>
      </c>
      <c r="C6" s="142" t="s">
        <v>338</v>
      </c>
      <c r="D6" s="142"/>
      <c r="E6" s="142" t="s">
        <v>181</v>
      </c>
      <c r="F6" s="142"/>
      <c r="G6" s="142" t="s">
        <v>339</v>
      </c>
      <c r="H6" s="142"/>
      <c r="I6" s="140" t="s">
        <v>340</v>
      </c>
      <c r="J6" s="143"/>
      <c r="K6" s="5" t="s">
        <v>4</v>
      </c>
      <c r="L6" s="142" t="s">
        <v>181</v>
      </c>
      <c r="M6" s="142"/>
      <c r="N6" s="149"/>
    </row>
    <row r="7" spans="1:14" ht="15">
      <c r="A7" s="145"/>
      <c r="B7" s="145"/>
      <c r="C7" s="151" t="s">
        <v>5</v>
      </c>
      <c r="D7" s="151"/>
      <c r="E7" s="151" t="s">
        <v>5</v>
      </c>
      <c r="F7" s="151"/>
      <c r="G7" s="151" t="s">
        <v>5</v>
      </c>
      <c r="H7" s="151"/>
      <c r="I7" s="151" t="s">
        <v>5</v>
      </c>
      <c r="J7" s="151"/>
      <c r="K7" s="7"/>
      <c r="L7" s="151" t="s">
        <v>5</v>
      </c>
      <c r="M7" s="151"/>
      <c r="N7" s="150"/>
    </row>
    <row r="8" spans="1:14" ht="26.25">
      <c r="A8" s="6"/>
      <c r="B8" s="5"/>
      <c r="C8" s="8" t="s">
        <v>341</v>
      </c>
      <c r="D8" s="8" t="s">
        <v>342</v>
      </c>
      <c r="E8" s="8" t="s">
        <v>343</v>
      </c>
      <c r="F8" s="8" t="s">
        <v>344</v>
      </c>
      <c r="G8" s="8" t="s">
        <v>345</v>
      </c>
      <c r="H8" s="8" t="s">
        <v>346</v>
      </c>
      <c r="I8" s="8" t="s">
        <v>347</v>
      </c>
      <c r="J8" s="8" t="s">
        <v>348</v>
      </c>
      <c r="K8" s="9"/>
      <c r="L8" s="8" t="s">
        <v>349</v>
      </c>
      <c r="M8" s="8" t="s">
        <v>350</v>
      </c>
      <c r="N8" s="10"/>
    </row>
    <row r="9" spans="1:18" ht="15" hidden="1">
      <c r="A9" s="13" t="s">
        <v>351</v>
      </c>
      <c r="B9" s="14" t="s">
        <v>352</v>
      </c>
      <c r="C9" s="74" t="s">
        <v>353</v>
      </c>
      <c r="D9" s="74"/>
      <c r="E9" s="11">
        <v>42735</v>
      </c>
      <c r="F9" s="11">
        <f aca="true" t="shared" si="0" ref="F9:F17">E9</f>
        <v>42735</v>
      </c>
      <c r="G9" s="11">
        <f aca="true" t="shared" si="1" ref="G9:G17">F9+3</f>
        <v>42738</v>
      </c>
      <c r="H9" s="11">
        <f aca="true" t="shared" si="2" ref="H9:H17">G9+1</f>
        <v>42739</v>
      </c>
      <c r="I9" s="11">
        <f aca="true" t="shared" si="3" ref="I9:J17">H9</f>
        <v>42739</v>
      </c>
      <c r="J9" s="11">
        <f t="shared" si="3"/>
        <v>42739</v>
      </c>
      <c r="K9" s="15" t="s">
        <v>354</v>
      </c>
      <c r="L9" s="11">
        <f>J9+3</f>
        <v>42742</v>
      </c>
      <c r="M9" s="11">
        <f aca="true" t="shared" si="4" ref="M9:M17">L9+1</f>
        <v>42743</v>
      </c>
      <c r="N9" s="12">
        <v>1</v>
      </c>
      <c r="O9" s="72"/>
      <c r="P9" s="72"/>
      <c r="Q9" s="72"/>
      <c r="R9" s="72"/>
    </row>
    <row r="10" spans="1:14" ht="15" hidden="1">
      <c r="A10" s="21" t="s">
        <v>355</v>
      </c>
      <c r="B10" s="73" t="s">
        <v>356</v>
      </c>
      <c r="C10" s="74" t="s">
        <v>357</v>
      </c>
      <c r="D10" s="74">
        <v>42375</v>
      </c>
      <c r="E10" s="11">
        <f>D10+1</f>
        <v>42376</v>
      </c>
      <c r="F10" s="11">
        <f t="shared" si="0"/>
        <v>42376</v>
      </c>
      <c r="G10" s="11">
        <f t="shared" si="1"/>
        <v>42379</v>
      </c>
      <c r="H10" s="11">
        <f t="shared" si="2"/>
        <v>42380</v>
      </c>
      <c r="I10" s="11">
        <f t="shared" si="3"/>
        <v>42380</v>
      </c>
      <c r="J10" s="11">
        <f t="shared" si="3"/>
        <v>42380</v>
      </c>
      <c r="K10" s="15" t="s">
        <v>358</v>
      </c>
      <c r="L10" s="11">
        <f aca="true" t="shared" si="5" ref="L10:L15">J10+3</f>
        <v>42383</v>
      </c>
      <c r="M10" s="11">
        <f t="shared" si="4"/>
        <v>42384</v>
      </c>
      <c r="N10" s="12">
        <v>2</v>
      </c>
    </row>
    <row r="11" spans="1:14" ht="15">
      <c r="A11" s="21" t="s">
        <v>355</v>
      </c>
      <c r="B11" s="14" t="s">
        <v>359</v>
      </c>
      <c r="C11" s="77" t="s">
        <v>353</v>
      </c>
      <c r="D11" s="77"/>
      <c r="E11" s="133">
        <v>42751</v>
      </c>
      <c r="F11" s="133">
        <v>42752</v>
      </c>
      <c r="G11" s="133">
        <f t="shared" si="1"/>
        <v>42755</v>
      </c>
      <c r="H11" s="133">
        <v>42755</v>
      </c>
      <c r="I11" s="133">
        <f t="shared" si="3"/>
        <v>42755</v>
      </c>
      <c r="J11" s="133">
        <v>42756</v>
      </c>
      <c r="K11" s="134" t="s">
        <v>360</v>
      </c>
      <c r="L11" s="133">
        <f>J11+3</f>
        <v>42759</v>
      </c>
      <c r="M11" s="133">
        <v>42759</v>
      </c>
      <c r="N11" s="135">
        <v>3</v>
      </c>
    </row>
    <row r="12" spans="1:14" ht="15">
      <c r="A12" s="13" t="s">
        <v>351</v>
      </c>
      <c r="B12" s="14" t="s">
        <v>361</v>
      </c>
      <c r="C12" s="74" t="s">
        <v>353</v>
      </c>
      <c r="D12" s="74"/>
      <c r="E12" s="11">
        <v>42756</v>
      </c>
      <c r="F12" s="11">
        <v>42757</v>
      </c>
      <c r="G12" s="11">
        <f t="shared" si="1"/>
        <v>42760</v>
      </c>
      <c r="H12" s="11">
        <f t="shared" si="2"/>
        <v>42761</v>
      </c>
      <c r="I12" s="11">
        <f t="shared" si="3"/>
        <v>42761</v>
      </c>
      <c r="J12" s="11">
        <f t="shared" si="3"/>
        <v>42761</v>
      </c>
      <c r="K12" s="15" t="s">
        <v>362</v>
      </c>
      <c r="L12" s="11">
        <f t="shared" si="5"/>
        <v>42764</v>
      </c>
      <c r="M12" s="137" t="s">
        <v>363</v>
      </c>
      <c r="N12" s="12">
        <v>4</v>
      </c>
    </row>
    <row r="13" spans="1:14" ht="15">
      <c r="A13" s="21" t="s">
        <v>355</v>
      </c>
      <c r="B13" s="14" t="s">
        <v>157</v>
      </c>
      <c r="C13" s="165" t="s">
        <v>364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2">
        <v>5</v>
      </c>
    </row>
    <row r="14" spans="1:15" ht="15">
      <c r="A14" s="13" t="s">
        <v>351</v>
      </c>
      <c r="B14" s="14" t="s">
        <v>158</v>
      </c>
      <c r="C14" s="165" t="s">
        <v>364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7"/>
      <c r="N14" s="12">
        <v>6</v>
      </c>
      <c r="O14" s="75"/>
    </row>
    <row r="15" spans="1:15" ht="15">
      <c r="A15" s="262" t="s">
        <v>400</v>
      </c>
      <c r="B15" s="14" t="s">
        <v>167</v>
      </c>
      <c r="C15" s="74" t="s">
        <v>353</v>
      </c>
      <c r="D15" s="74"/>
      <c r="E15" s="11">
        <v>42777</v>
      </c>
      <c r="F15" s="11">
        <f t="shared" si="0"/>
        <v>42777</v>
      </c>
      <c r="G15" s="11">
        <f t="shared" si="1"/>
        <v>42780</v>
      </c>
      <c r="H15" s="11">
        <f t="shared" si="2"/>
        <v>42781</v>
      </c>
      <c r="I15" s="11">
        <f t="shared" si="3"/>
        <v>42781</v>
      </c>
      <c r="J15" s="11">
        <f t="shared" si="3"/>
        <v>42781</v>
      </c>
      <c r="K15" s="15" t="s">
        <v>168</v>
      </c>
      <c r="L15" s="11">
        <f t="shared" si="5"/>
        <v>42784</v>
      </c>
      <c r="M15" s="11">
        <f t="shared" si="4"/>
        <v>42785</v>
      </c>
      <c r="N15" s="12">
        <v>7</v>
      </c>
      <c r="O15" s="76"/>
    </row>
    <row r="16" spans="1:15" ht="15">
      <c r="A16" s="21" t="s">
        <v>355</v>
      </c>
      <c r="B16" s="14" t="s">
        <v>328</v>
      </c>
      <c r="C16" s="11">
        <v>42783</v>
      </c>
      <c r="D16" s="11">
        <v>42783</v>
      </c>
      <c r="E16" s="11">
        <v>42784</v>
      </c>
      <c r="F16" s="11">
        <f>E16</f>
        <v>42784</v>
      </c>
      <c r="G16" s="11">
        <f>F16+3</f>
        <v>42787</v>
      </c>
      <c r="H16" s="11">
        <f>G16+1</f>
        <v>42788</v>
      </c>
      <c r="I16" s="11">
        <f>H16</f>
        <v>42788</v>
      </c>
      <c r="J16" s="11">
        <f>I16</f>
        <v>42788</v>
      </c>
      <c r="K16" s="15" t="s">
        <v>330</v>
      </c>
      <c r="L16" s="11">
        <f>J16+3</f>
        <v>42791</v>
      </c>
      <c r="M16" s="11">
        <f>L16+1</f>
        <v>42792</v>
      </c>
      <c r="N16" s="12">
        <v>8</v>
      </c>
      <c r="O16" s="76"/>
    </row>
    <row r="17" spans="1:15" ht="15">
      <c r="A17" s="262" t="s">
        <v>400</v>
      </c>
      <c r="B17" s="14" t="s">
        <v>329</v>
      </c>
      <c r="C17" s="11">
        <v>42790</v>
      </c>
      <c r="D17" s="11">
        <v>42790</v>
      </c>
      <c r="E17" s="11">
        <v>42791</v>
      </c>
      <c r="F17" s="11">
        <f t="shared" si="0"/>
        <v>42791</v>
      </c>
      <c r="G17" s="11">
        <f t="shared" si="1"/>
        <v>42794</v>
      </c>
      <c r="H17" s="11">
        <f t="shared" si="2"/>
        <v>42795</v>
      </c>
      <c r="I17" s="11">
        <f t="shared" si="3"/>
        <v>42795</v>
      </c>
      <c r="J17" s="11">
        <f t="shared" si="3"/>
        <v>42795</v>
      </c>
      <c r="K17" s="15" t="s">
        <v>331</v>
      </c>
      <c r="L17" s="11">
        <f>J17+3</f>
        <v>42798</v>
      </c>
      <c r="M17" s="11">
        <f t="shared" si="4"/>
        <v>42799</v>
      </c>
      <c r="N17" s="12">
        <v>9</v>
      </c>
      <c r="O17" s="76"/>
    </row>
    <row r="18" ht="15">
      <c r="O18" s="76"/>
    </row>
    <row r="19" spans="1:15" ht="15">
      <c r="A19" s="160" t="s">
        <v>365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76"/>
    </row>
    <row r="20" spans="1:15" ht="15">
      <c r="A20" s="4" t="s">
        <v>1</v>
      </c>
      <c r="B20" s="4" t="s">
        <v>2</v>
      </c>
      <c r="C20" s="163" t="s">
        <v>334</v>
      </c>
      <c r="D20" s="168"/>
      <c r="E20" s="162" t="s">
        <v>366</v>
      </c>
      <c r="F20" s="162"/>
      <c r="G20" s="163" t="s">
        <v>367</v>
      </c>
      <c r="H20" s="164"/>
      <c r="I20" s="4" t="s">
        <v>2</v>
      </c>
      <c r="J20" s="162" t="s">
        <v>333</v>
      </c>
      <c r="K20" s="162"/>
      <c r="L20" s="162" t="s">
        <v>334</v>
      </c>
      <c r="M20" s="162"/>
      <c r="N20" s="148" t="s">
        <v>337</v>
      </c>
      <c r="O20" s="76"/>
    </row>
    <row r="21" spans="1:15" ht="15">
      <c r="A21" s="151" t="s">
        <v>3</v>
      </c>
      <c r="B21" s="151" t="s">
        <v>4</v>
      </c>
      <c r="C21" s="140" t="s">
        <v>181</v>
      </c>
      <c r="D21" s="141"/>
      <c r="E21" s="142" t="s">
        <v>368</v>
      </c>
      <c r="F21" s="142"/>
      <c r="G21" s="140" t="s">
        <v>369</v>
      </c>
      <c r="H21" s="143"/>
      <c r="I21" s="5" t="s">
        <v>4</v>
      </c>
      <c r="J21" s="142" t="s">
        <v>338</v>
      </c>
      <c r="K21" s="142"/>
      <c r="L21" s="142" t="s">
        <v>181</v>
      </c>
      <c r="M21" s="142"/>
      <c r="N21" s="149"/>
      <c r="O21" s="76"/>
    </row>
    <row r="22" spans="1:15" ht="15">
      <c r="A22" s="145"/>
      <c r="B22" s="145"/>
      <c r="C22" s="140" t="s">
        <v>5</v>
      </c>
      <c r="D22" s="141"/>
      <c r="E22" s="151" t="s">
        <v>5</v>
      </c>
      <c r="F22" s="151"/>
      <c r="G22" s="151" t="s">
        <v>5</v>
      </c>
      <c r="H22" s="151"/>
      <c r="I22" s="7"/>
      <c r="J22" s="151" t="s">
        <v>5</v>
      </c>
      <c r="K22" s="151"/>
      <c r="L22" s="151" t="s">
        <v>5</v>
      </c>
      <c r="M22" s="151"/>
      <c r="N22" s="150"/>
      <c r="O22" s="76"/>
    </row>
    <row r="23" spans="1:15" ht="26.25">
      <c r="A23" s="6"/>
      <c r="B23" s="5"/>
      <c r="C23" s="22" t="s">
        <v>370</v>
      </c>
      <c r="D23" s="22" t="s">
        <v>371</v>
      </c>
      <c r="E23" s="8" t="s">
        <v>372</v>
      </c>
      <c r="F23" s="8" t="s">
        <v>373</v>
      </c>
      <c r="G23" s="8" t="s">
        <v>374</v>
      </c>
      <c r="H23" s="8" t="s">
        <v>375</v>
      </c>
      <c r="I23" s="9"/>
      <c r="J23" s="8" t="s">
        <v>341</v>
      </c>
      <c r="K23" s="8" t="s">
        <v>342</v>
      </c>
      <c r="L23" s="8" t="s">
        <v>343</v>
      </c>
      <c r="M23" s="8" t="s">
        <v>344</v>
      </c>
      <c r="N23" s="10"/>
      <c r="O23" s="76"/>
    </row>
    <row r="24" spans="1:18" ht="15" hidden="1">
      <c r="A24" s="21" t="s">
        <v>376</v>
      </c>
      <c r="B24" s="14" t="s">
        <v>352</v>
      </c>
      <c r="C24" s="11">
        <v>42735</v>
      </c>
      <c r="D24" s="11">
        <f aca="true" t="shared" si="6" ref="D24:D32">C24+1</f>
        <v>42736</v>
      </c>
      <c r="E24" s="11">
        <f aca="true" t="shared" si="7" ref="E24:E32">D24+2</f>
        <v>42738</v>
      </c>
      <c r="F24" s="11">
        <f aca="true" t="shared" si="8" ref="F24:G32">E24</f>
        <v>42738</v>
      </c>
      <c r="G24" s="11">
        <f t="shared" si="8"/>
        <v>42738</v>
      </c>
      <c r="H24" s="11">
        <f aca="true" t="shared" si="9" ref="H24:H32">G24+1</f>
        <v>42739</v>
      </c>
      <c r="I24" s="15" t="s">
        <v>354</v>
      </c>
      <c r="J24" s="77" t="s">
        <v>353</v>
      </c>
      <c r="K24" s="77"/>
      <c r="L24" s="74">
        <v>42376</v>
      </c>
      <c r="M24" s="74" t="s">
        <v>377</v>
      </c>
      <c r="N24" s="12">
        <v>1</v>
      </c>
      <c r="O24" s="72"/>
      <c r="P24" s="72"/>
      <c r="Q24" s="72"/>
      <c r="R24" s="72"/>
    </row>
    <row r="25" spans="1:15" ht="15" hidden="1">
      <c r="A25" s="13" t="s">
        <v>351</v>
      </c>
      <c r="B25" s="14" t="s">
        <v>356</v>
      </c>
      <c r="C25" s="11">
        <v>42742</v>
      </c>
      <c r="D25" s="11">
        <f t="shared" si="6"/>
        <v>42743</v>
      </c>
      <c r="E25" s="11">
        <f t="shared" si="7"/>
        <v>42745</v>
      </c>
      <c r="F25" s="11">
        <f t="shared" si="8"/>
        <v>42745</v>
      </c>
      <c r="G25" s="11">
        <f t="shared" si="8"/>
        <v>42745</v>
      </c>
      <c r="H25" s="11">
        <f t="shared" si="9"/>
        <v>42746</v>
      </c>
      <c r="I25" s="15" t="s">
        <v>358</v>
      </c>
      <c r="J25" s="77" t="s">
        <v>353</v>
      </c>
      <c r="K25" s="77"/>
      <c r="L25" s="11">
        <v>42749</v>
      </c>
      <c r="M25" s="11">
        <v>42750</v>
      </c>
      <c r="N25" s="12">
        <v>2</v>
      </c>
      <c r="O25" s="76"/>
    </row>
    <row r="26" spans="1:15" ht="15">
      <c r="A26" s="13" t="s">
        <v>351</v>
      </c>
      <c r="B26" s="14" t="s">
        <v>359</v>
      </c>
      <c r="C26" s="11">
        <v>42749</v>
      </c>
      <c r="D26" s="11">
        <f t="shared" si="6"/>
        <v>42750</v>
      </c>
      <c r="E26" s="11">
        <f t="shared" si="7"/>
        <v>42752</v>
      </c>
      <c r="F26" s="11">
        <f t="shared" si="8"/>
        <v>42752</v>
      </c>
      <c r="G26" s="11">
        <f t="shared" si="8"/>
        <v>42752</v>
      </c>
      <c r="H26" s="11">
        <f t="shared" si="9"/>
        <v>42753</v>
      </c>
      <c r="I26" s="15" t="s">
        <v>360</v>
      </c>
      <c r="J26" s="77" t="s">
        <v>353</v>
      </c>
      <c r="K26" s="77"/>
      <c r="L26" s="11">
        <v>42756</v>
      </c>
      <c r="M26" s="11">
        <f>L26</f>
        <v>42756</v>
      </c>
      <c r="N26" s="12">
        <v>3</v>
      </c>
      <c r="O26" s="76"/>
    </row>
    <row r="27" spans="1:15" ht="15">
      <c r="A27" s="21" t="s">
        <v>355</v>
      </c>
      <c r="B27" s="136" t="s">
        <v>361</v>
      </c>
      <c r="C27" s="133" t="s">
        <v>378</v>
      </c>
      <c r="D27" s="133" t="s">
        <v>379</v>
      </c>
      <c r="E27" s="133" t="s">
        <v>380</v>
      </c>
      <c r="F27" s="133" t="s">
        <v>380</v>
      </c>
      <c r="G27" s="133" t="s">
        <v>381</v>
      </c>
      <c r="H27" s="133" t="s">
        <v>382</v>
      </c>
      <c r="I27" s="134" t="s">
        <v>362</v>
      </c>
      <c r="J27" s="77" t="s">
        <v>353</v>
      </c>
      <c r="K27" s="77"/>
      <c r="L27" s="133">
        <v>42769</v>
      </c>
      <c r="M27" s="138" t="s">
        <v>383</v>
      </c>
      <c r="N27" s="12">
        <v>4</v>
      </c>
      <c r="O27" s="76"/>
    </row>
    <row r="28" spans="1:15" ht="15">
      <c r="A28" s="13" t="s">
        <v>351</v>
      </c>
      <c r="B28" s="14" t="s">
        <v>157</v>
      </c>
      <c r="C28" s="165" t="s">
        <v>364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12">
        <v>5</v>
      </c>
      <c r="O28" s="76"/>
    </row>
    <row r="29" spans="1:15" ht="15">
      <c r="A29" s="21" t="s">
        <v>355</v>
      </c>
      <c r="B29" s="14" t="s">
        <v>158</v>
      </c>
      <c r="C29" s="165" t="s">
        <v>364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N29" s="12">
        <v>6</v>
      </c>
      <c r="O29" s="75"/>
    </row>
    <row r="30" spans="1:14" ht="15">
      <c r="A30" s="21" t="s">
        <v>355</v>
      </c>
      <c r="B30" s="14" t="s">
        <v>167</v>
      </c>
      <c r="C30" s="11">
        <v>42777</v>
      </c>
      <c r="D30" s="11">
        <f t="shared" si="6"/>
        <v>42778</v>
      </c>
      <c r="E30" s="11">
        <f t="shared" si="7"/>
        <v>42780</v>
      </c>
      <c r="F30" s="11">
        <f t="shared" si="8"/>
        <v>42780</v>
      </c>
      <c r="G30" s="11">
        <f t="shared" si="8"/>
        <v>42780</v>
      </c>
      <c r="H30" s="11">
        <f t="shared" si="9"/>
        <v>42781</v>
      </c>
      <c r="I30" s="15" t="s">
        <v>168</v>
      </c>
      <c r="J30" s="78">
        <f>H30+2</f>
        <v>42783</v>
      </c>
      <c r="K30" s="78">
        <f>J30</f>
        <v>42783</v>
      </c>
      <c r="L30" s="11">
        <f>K30+1</f>
        <v>42784</v>
      </c>
      <c r="M30" s="11"/>
      <c r="N30" s="12">
        <v>7</v>
      </c>
    </row>
    <row r="31" spans="1:14" ht="15">
      <c r="A31" s="262" t="s">
        <v>400</v>
      </c>
      <c r="B31" s="14" t="s">
        <v>328</v>
      </c>
      <c r="C31" s="11">
        <v>42784</v>
      </c>
      <c r="D31" s="11">
        <f>C31+1</f>
        <v>42785</v>
      </c>
      <c r="E31" s="11">
        <f>D31+2</f>
        <v>42787</v>
      </c>
      <c r="F31" s="11">
        <f>E31</f>
        <v>42787</v>
      </c>
      <c r="G31" s="11">
        <f>F31</f>
        <v>42787</v>
      </c>
      <c r="H31" s="11">
        <f>G31+1</f>
        <v>42788</v>
      </c>
      <c r="I31" s="15" t="s">
        <v>384</v>
      </c>
      <c r="J31" s="78">
        <f>H31+2</f>
        <v>42790</v>
      </c>
      <c r="K31" s="78">
        <f>J31</f>
        <v>42790</v>
      </c>
      <c r="L31" s="11">
        <f>J31+1</f>
        <v>42791</v>
      </c>
      <c r="M31" s="11">
        <f>L31</f>
        <v>42791</v>
      </c>
      <c r="N31" s="12">
        <v>8</v>
      </c>
    </row>
    <row r="32" spans="1:14" ht="15">
      <c r="A32" s="21" t="s">
        <v>355</v>
      </c>
      <c r="B32" s="14" t="s">
        <v>329</v>
      </c>
      <c r="C32" s="11">
        <v>42791</v>
      </c>
      <c r="D32" s="11">
        <f t="shared" si="6"/>
        <v>42792</v>
      </c>
      <c r="E32" s="11">
        <f t="shared" si="7"/>
        <v>42794</v>
      </c>
      <c r="F32" s="11">
        <f t="shared" si="8"/>
        <v>42794</v>
      </c>
      <c r="G32" s="11">
        <f t="shared" si="8"/>
        <v>42794</v>
      </c>
      <c r="H32" s="11">
        <f t="shared" si="9"/>
        <v>42795</v>
      </c>
      <c r="I32" s="15" t="s">
        <v>331</v>
      </c>
      <c r="J32" s="78">
        <f>H32+2</f>
        <v>42797</v>
      </c>
      <c r="K32" s="78">
        <f>J32</f>
        <v>42797</v>
      </c>
      <c r="L32" s="11">
        <f>K32+1</f>
        <v>42798</v>
      </c>
      <c r="M32" s="11">
        <f>L32</f>
        <v>42798</v>
      </c>
      <c r="N32" s="12">
        <v>9</v>
      </c>
    </row>
    <row r="33" spans="10:11" ht="15">
      <c r="J33" s="23"/>
      <c r="K33" s="23"/>
    </row>
    <row r="34" spans="1:13" ht="15">
      <c r="A34" s="16" t="s">
        <v>385</v>
      </c>
      <c r="B34" s="159" t="s">
        <v>386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1:13" ht="15">
      <c r="A35" s="17" t="s">
        <v>387</v>
      </c>
      <c r="B35" s="139" t="s">
        <v>388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52"/>
    </row>
    <row r="36" spans="1:13" ht="15">
      <c r="A36" s="18" t="s">
        <v>389</v>
      </c>
      <c r="B36" s="144" t="s">
        <v>390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3" ht="15">
      <c r="A37" s="18" t="s">
        <v>391</v>
      </c>
      <c r="B37" s="144" t="s">
        <v>392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">
      <c r="A38" s="18" t="s">
        <v>393</v>
      </c>
      <c r="B38" s="139" t="s">
        <v>394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52"/>
    </row>
    <row r="39" spans="1:13" ht="15">
      <c r="A39" s="19" t="s">
        <v>395</v>
      </c>
      <c r="B39" s="153" t="s">
        <v>396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</row>
    <row r="40" spans="1:13" ht="15">
      <c r="A40" s="20" t="s">
        <v>397</v>
      </c>
      <c r="B40" s="156" t="s">
        <v>398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8"/>
    </row>
  </sheetData>
  <mergeCells count="51">
    <mergeCell ref="C28:M28"/>
    <mergeCell ref="C29:M29"/>
    <mergeCell ref="C14:M14"/>
    <mergeCell ref="C20:D20"/>
    <mergeCell ref="E20:F20"/>
    <mergeCell ref="G20:H20"/>
    <mergeCell ref="J20:K20"/>
    <mergeCell ref="L20:M20"/>
    <mergeCell ref="A4:N4"/>
    <mergeCell ref="C5:D5"/>
    <mergeCell ref="E5:F5"/>
    <mergeCell ref="G5:H5"/>
    <mergeCell ref="I5:J5"/>
    <mergeCell ref="L5:M5"/>
    <mergeCell ref="N5:N7"/>
    <mergeCell ref="A6:A7"/>
    <mergeCell ref="B6:B7"/>
    <mergeCell ref="E6:F6"/>
    <mergeCell ref="G6:H6"/>
    <mergeCell ref="I6:J6"/>
    <mergeCell ref="L6:M6"/>
    <mergeCell ref="B38:M38"/>
    <mergeCell ref="B39:M39"/>
    <mergeCell ref="B40:M40"/>
    <mergeCell ref="C6:D6"/>
    <mergeCell ref="B36:M36"/>
    <mergeCell ref="E22:F22"/>
    <mergeCell ref="G22:H22"/>
    <mergeCell ref="J22:K22"/>
    <mergeCell ref="L22:M22"/>
    <mergeCell ref="C22:D22"/>
    <mergeCell ref="L7:M7"/>
    <mergeCell ref="C7:D7"/>
    <mergeCell ref="E7:F7"/>
    <mergeCell ref="B37:M37"/>
    <mergeCell ref="B34:M34"/>
    <mergeCell ref="B35:M35"/>
    <mergeCell ref="A19:N19"/>
    <mergeCell ref="G7:H7"/>
    <mergeCell ref="I7:J7"/>
    <mergeCell ref="C13:M13"/>
    <mergeCell ref="N20:N22"/>
    <mergeCell ref="A21:A22"/>
    <mergeCell ref="B21:B22"/>
    <mergeCell ref="B1:N1"/>
    <mergeCell ref="B2:N2"/>
    <mergeCell ref="C21:D21"/>
    <mergeCell ref="E21:F21"/>
    <mergeCell ref="G21:H21"/>
    <mergeCell ref="J21:K21"/>
    <mergeCell ref="L21:M21"/>
  </mergeCells>
  <printOptions/>
  <pageMargins left="0.75" right="0.75" top="1" bottom="1" header="0.5" footer="0.5"/>
  <pageSetup horizontalDpi="600" verticalDpi="600" orientation="landscape" paperSize="9" scale="8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4">
      <selection activeCell="L18" sqref="L18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146" t="s">
        <v>170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66"/>
      <c r="S1" s="66"/>
      <c r="T1" s="67"/>
    </row>
    <row r="2" spans="2:20" ht="16.5" customHeight="1">
      <c r="B2" s="147" t="s">
        <v>171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68"/>
      <c r="S2" s="68"/>
      <c r="T2" s="68"/>
    </row>
    <row r="3" spans="1:256" ht="19.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07" t="s">
        <v>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208"/>
      <c r="P4" s="208"/>
      <c r="Q4" s="208"/>
    </row>
    <row r="5" spans="1:17" ht="15">
      <c r="A5" s="24" t="s">
        <v>1</v>
      </c>
      <c r="B5" s="24" t="s">
        <v>2</v>
      </c>
      <c r="C5" s="209" t="s">
        <v>8</v>
      </c>
      <c r="D5" s="210"/>
      <c r="E5" s="211" t="s">
        <v>9</v>
      </c>
      <c r="F5" s="212"/>
      <c r="G5" s="209" t="s">
        <v>10</v>
      </c>
      <c r="H5" s="210"/>
      <c r="I5" s="213" t="s">
        <v>11</v>
      </c>
      <c r="J5" s="214"/>
      <c r="K5" s="24" t="s">
        <v>2</v>
      </c>
      <c r="L5" s="209" t="s">
        <v>10</v>
      </c>
      <c r="M5" s="210"/>
      <c r="N5" s="209" t="s">
        <v>6</v>
      </c>
      <c r="O5" s="210"/>
      <c r="P5" s="209" t="s">
        <v>9</v>
      </c>
      <c r="Q5" s="210"/>
    </row>
    <row r="6" spans="1:17" ht="15">
      <c r="A6" s="25" t="s">
        <v>3</v>
      </c>
      <c r="B6" s="25" t="s">
        <v>4</v>
      </c>
      <c r="C6" s="210" t="s">
        <v>12</v>
      </c>
      <c r="D6" s="210"/>
      <c r="E6" s="212" t="s">
        <v>13</v>
      </c>
      <c r="F6" s="212"/>
      <c r="G6" s="210" t="s">
        <v>14</v>
      </c>
      <c r="H6" s="210"/>
      <c r="I6" s="216" t="s">
        <v>15</v>
      </c>
      <c r="J6" s="214"/>
      <c r="K6" s="25" t="s">
        <v>4</v>
      </c>
      <c r="L6" s="210" t="s">
        <v>14</v>
      </c>
      <c r="M6" s="210"/>
      <c r="N6" s="210" t="s">
        <v>16</v>
      </c>
      <c r="O6" s="210"/>
      <c r="P6" s="210" t="s">
        <v>13</v>
      </c>
      <c r="Q6" s="210"/>
    </row>
    <row r="7" spans="1:17" ht="15">
      <c r="A7" s="26"/>
      <c r="B7" s="27"/>
      <c r="C7" s="215" t="s">
        <v>5</v>
      </c>
      <c r="D7" s="215"/>
      <c r="E7" s="198" t="s">
        <v>5</v>
      </c>
      <c r="F7" s="198"/>
      <c r="G7" s="215" t="s">
        <v>5</v>
      </c>
      <c r="H7" s="215"/>
      <c r="I7" s="215" t="s">
        <v>5</v>
      </c>
      <c r="J7" s="215"/>
      <c r="K7" s="27"/>
      <c r="L7" s="215" t="s">
        <v>5</v>
      </c>
      <c r="M7" s="215"/>
      <c r="N7" s="215" t="s">
        <v>5</v>
      </c>
      <c r="O7" s="215"/>
      <c r="P7" s="215" t="s">
        <v>17</v>
      </c>
      <c r="Q7" s="215"/>
    </row>
    <row r="8" spans="1:17" ht="26.25">
      <c r="A8" s="26"/>
      <c r="B8" s="28"/>
      <c r="C8" s="29" t="s">
        <v>18</v>
      </c>
      <c r="D8" s="29" t="s">
        <v>19</v>
      </c>
      <c r="E8" s="30" t="s">
        <v>20</v>
      </c>
      <c r="F8" s="30" t="s">
        <v>21</v>
      </c>
      <c r="G8" s="29" t="s">
        <v>22</v>
      </c>
      <c r="H8" s="29" t="s">
        <v>23</v>
      </c>
      <c r="I8" s="29" t="s">
        <v>24</v>
      </c>
      <c r="J8" s="29" t="s">
        <v>290</v>
      </c>
      <c r="K8" s="28"/>
      <c r="L8" s="29" t="s">
        <v>25</v>
      </c>
      <c r="M8" s="29" t="s">
        <v>291</v>
      </c>
      <c r="N8" s="29" t="s">
        <v>26</v>
      </c>
      <c r="O8" s="29" t="s">
        <v>27</v>
      </c>
      <c r="P8" s="29" t="s">
        <v>28</v>
      </c>
      <c r="Q8" s="29" t="s">
        <v>29</v>
      </c>
    </row>
    <row r="9" spans="1:17" ht="15">
      <c r="A9" s="41" t="s">
        <v>292</v>
      </c>
      <c r="B9" s="36" t="s">
        <v>160</v>
      </c>
      <c r="C9" s="37">
        <v>42739</v>
      </c>
      <c r="D9" s="37">
        <v>42740</v>
      </c>
      <c r="E9" s="38">
        <v>42740</v>
      </c>
      <c r="F9" s="39">
        <v>42741</v>
      </c>
      <c r="G9" s="40">
        <v>42744</v>
      </c>
      <c r="H9" s="37">
        <v>42744</v>
      </c>
      <c r="I9" s="37">
        <v>42746</v>
      </c>
      <c r="J9" s="37">
        <v>42747</v>
      </c>
      <c r="K9" s="36" t="s">
        <v>159</v>
      </c>
      <c r="L9" s="32">
        <f>J9+2</f>
        <v>42749</v>
      </c>
      <c r="M9" s="32">
        <f>L9+1</f>
        <v>42750</v>
      </c>
      <c r="N9" s="101" t="s">
        <v>293</v>
      </c>
      <c r="O9" s="101" t="s">
        <v>294</v>
      </c>
      <c r="P9" s="188" t="s">
        <v>295</v>
      </c>
      <c r="Q9" s="189"/>
    </row>
    <row r="10" spans="1:19" ht="15.75">
      <c r="A10" s="41" t="s">
        <v>169</v>
      </c>
      <c r="B10" s="36" t="s">
        <v>296</v>
      </c>
      <c r="C10" s="37">
        <v>42746</v>
      </c>
      <c r="D10" s="37">
        <v>42747</v>
      </c>
      <c r="E10" s="38">
        <v>42747</v>
      </c>
      <c r="F10" s="39">
        <v>42748</v>
      </c>
      <c r="G10" s="40">
        <v>42751</v>
      </c>
      <c r="H10" s="37">
        <v>42751</v>
      </c>
      <c r="I10" s="37">
        <v>42753</v>
      </c>
      <c r="J10" s="37">
        <v>42754</v>
      </c>
      <c r="K10" s="36" t="s">
        <v>297</v>
      </c>
      <c r="L10" s="32">
        <f>J10+2</f>
        <v>42756</v>
      </c>
      <c r="M10" s="32">
        <f>L10+1</f>
        <v>42757</v>
      </c>
      <c r="N10" s="205" t="s">
        <v>325</v>
      </c>
      <c r="O10" s="206"/>
      <c r="P10" s="205" t="s">
        <v>326</v>
      </c>
      <c r="Q10" s="206"/>
      <c r="R10" s="102"/>
      <c r="S10" s="103"/>
    </row>
    <row r="11" spans="1:17" ht="15">
      <c r="A11" s="104" t="s">
        <v>292</v>
      </c>
      <c r="B11" s="105" t="s">
        <v>162</v>
      </c>
      <c r="C11" s="101" t="s">
        <v>293</v>
      </c>
      <c r="D11" s="101" t="s">
        <v>294</v>
      </c>
      <c r="E11" s="188" t="s">
        <v>295</v>
      </c>
      <c r="F11" s="189"/>
      <c r="G11" s="106">
        <v>42761</v>
      </c>
      <c r="H11" s="107">
        <v>42761</v>
      </c>
      <c r="I11" s="107">
        <v>42763</v>
      </c>
      <c r="J11" s="107">
        <v>42764</v>
      </c>
      <c r="K11" s="190" t="s">
        <v>298</v>
      </c>
      <c r="L11" s="191"/>
      <c r="M11" s="191"/>
      <c r="N11" s="191"/>
      <c r="O11" s="191"/>
      <c r="P11" s="191"/>
      <c r="Q11" s="192"/>
    </row>
    <row r="12" spans="1:17" ht="15">
      <c r="A12" s="108" t="s">
        <v>299</v>
      </c>
      <c r="B12" s="109" t="s">
        <v>162</v>
      </c>
      <c r="C12" s="110" t="s">
        <v>300</v>
      </c>
      <c r="D12" s="110" t="s">
        <v>301</v>
      </c>
      <c r="E12" s="186" t="s">
        <v>302</v>
      </c>
      <c r="F12" s="187"/>
      <c r="G12" s="111">
        <v>42767</v>
      </c>
      <c r="H12" s="111">
        <v>42767</v>
      </c>
      <c r="I12" s="112">
        <v>42769</v>
      </c>
      <c r="J12" s="112">
        <v>42770</v>
      </c>
      <c r="K12" s="109" t="s">
        <v>161</v>
      </c>
      <c r="L12" s="113">
        <f>J12+2</f>
        <v>42772</v>
      </c>
      <c r="M12" s="113">
        <v>42406</v>
      </c>
      <c r="N12" s="113">
        <f aca="true" t="shared" si="0" ref="N12:N17">M12+4</f>
        <v>42410</v>
      </c>
      <c r="O12" s="113">
        <v>42410</v>
      </c>
      <c r="P12" s="114">
        <f aca="true" t="shared" si="1" ref="P12:P17">SUM(O12,1)</f>
        <v>42411</v>
      </c>
      <c r="Q12" s="113">
        <f aca="true" t="shared" si="2" ref="Q12:Q17">P12+1</f>
        <v>42412</v>
      </c>
    </row>
    <row r="13" spans="1:17" ht="15">
      <c r="A13" s="41" t="s">
        <v>292</v>
      </c>
      <c r="B13" s="36" t="s">
        <v>164</v>
      </c>
      <c r="C13" s="217" t="s">
        <v>327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9"/>
    </row>
    <row r="14" spans="1:17" ht="15">
      <c r="A14" s="104" t="s">
        <v>292</v>
      </c>
      <c r="B14" s="36"/>
      <c r="C14" s="220" t="s">
        <v>303</v>
      </c>
      <c r="D14" s="220"/>
      <c r="E14" s="220"/>
      <c r="F14" s="220"/>
      <c r="G14" s="220"/>
      <c r="H14" s="220"/>
      <c r="I14" s="107">
        <v>42774</v>
      </c>
      <c r="J14" s="107">
        <v>42775</v>
      </c>
      <c r="K14" s="115" t="s">
        <v>163</v>
      </c>
      <c r="L14" s="107">
        <v>42777</v>
      </c>
      <c r="M14" s="107">
        <v>42778</v>
      </c>
      <c r="N14" s="115" t="s">
        <v>304</v>
      </c>
      <c r="O14" s="115" t="s">
        <v>305</v>
      </c>
      <c r="P14" s="221" t="s">
        <v>306</v>
      </c>
      <c r="Q14" s="222"/>
    </row>
    <row r="15" spans="1:17" ht="15">
      <c r="A15" s="116" t="s">
        <v>169</v>
      </c>
      <c r="B15" s="117" t="s">
        <v>307</v>
      </c>
      <c r="C15" s="118">
        <v>42774</v>
      </c>
      <c r="D15" s="118">
        <v>42775</v>
      </c>
      <c r="E15" s="119">
        <v>42775</v>
      </c>
      <c r="F15" s="118">
        <v>42776</v>
      </c>
      <c r="G15" s="40">
        <v>42779</v>
      </c>
      <c r="H15" s="37">
        <v>42779</v>
      </c>
      <c r="I15" s="37">
        <v>42781</v>
      </c>
      <c r="J15" s="37">
        <v>42782</v>
      </c>
      <c r="K15" s="36" t="s">
        <v>308</v>
      </c>
      <c r="L15" s="32">
        <f>J15+2</f>
        <v>42784</v>
      </c>
      <c r="M15" s="32">
        <f>L15+1</f>
        <v>42785</v>
      </c>
      <c r="N15" s="32">
        <f t="shared" si="0"/>
        <v>42789</v>
      </c>
      <c r="O15" s="32">
        <f>N15+1</f>
        <v>42790</v>
      </c>
      <c r="P15" s="33">
        <f t="shared" si="1"/>
        <v>42791</v>
      </c>
      <c r="Q15" s="32">
        <f t="shared" si="2"/>
        <v>42792</v>
      </c>
    </row>
    <row r="16" spans="1:17" ht="15">
      <c r="A16" s="35" t="s">
        <v>309</v>
      </c>
      <c r="B16" s="36" t="s">
        <v>166</v>
      </c>
      <c r="C16" s="37">
        <v>42781</v>
      </c>
      <c r="D16" s="37">
        <v>42782</v>
      </c>
      <c r="E16" s="38">
        <v>42782</v>
      </c>
      <c r="F16" s="39">
        <v>42783</v>
      </c>
      <c r="G16" s="40">
        <v>42786</v>
      </c>
      <c r="H16" s="37">
        <v>42786</v>
      </c>
      <c r="I16" s="37">
        <v>42788</v>
      </c>
      <c r="J16" s="37">
        <v>42789</v>
      </c>
      <c r="K16" s="36" t="s">
        <v>165</v>
      </c>
      <c r="L16" s="32">
        <f>J16+2</f>
        <v>42791</v>
      </c>
      <c r="M16" s="32">
        <f>L16+1</f>
        <v>42792</v>
      </c>
      <c r="N16" s="32">
        <f>M16+4</f>
        <v>42796</v>
      </c>
      <c r="O16" s="32">
        <f>N16+1</f>
        <v>42797</v>
      </c>
      <c r="P16" s="33">
        <f>SUM(O16,1)</f>
        <v>42798</v>
      </c>
      <c r="Q16" s="32">
        <f>P16+1</f>
        <v>42799</v>
      </c>
    </row>
    <row r="17" spans="1:17" ht="15">
      <c r="A17" s="35" t="s">
        <v>299</v>
      </c>
      <c r="B17" s="36" t="s">
        <v>166</v>
      </c>
      <c r="C17" s="37">
        <v>42788</v>
      </c>
      <c r="D17" s="37">
        <v>42789</v>
      </c>
      <c r="E17" s="38">
        <v>42789</v>
      </c>
      <c r="F17" s="39">
        <v>42790</v>
      </c>
      <c r="G17" s="40">
        <v>42793</v>
      </c>
      <c r="H17" s="37">
        <v>42793</v>
      </c>
      <c r="I17" s="37">
        <v>42795</v>
      </c>
      <c r="J17" s="37">
        <v>42796</v>
      </c>
      <c r="K17" s="36" t="s">
        <v>165</v>
      </c>
      <c r="L17" s="32">
        <f>J17+2</f>
        <v>42798</v>
      </c>
      <c r="M17" s="32">
        <f>L17+1</f>
        <v>42799</v>
      </c>
      <c r="N17" s="32">
        <f t="shared" si="0"/>
        <v>42803</v>
      </c>
      <c r="O17" s="32">
        <f>N17+1</f>
        <v>42804</v>
      </c>
      <c r="P17" s="33">
        <f t="shared" si="1"/>
        <v>42805</v>
      </c>
      <c r="Q17" s="32">
        <f t="shared" si="2"/>
        <v>42806</v>
      </c>
    </row>
    <row r="18" spans="1:17" ht="15">
      <c r="A18" s="42"/>
      <c r="B18" s="43"/>
      <c r="C18" s="44"/>
      <c r="D18" s="44"/>
      <c r="E18" s="45"/>
      <c r="F18" s="44"/>
      <c r="G18" s="45"/>
      <c r="H18" s="44"/>
      <c r="I18" s="44"/>
      <c r="J18" s="44"/>
      <c r="K18" s="43"/>
      <c r="L18" s="44"/>
      <c r="M18" s="44"/>
      <c r="N18" s="44"/>
      <c r="O18" s="44"/>
      <c r="P18" s="45"/>
      <c r="Q18" s="44"/>
    </row>
    <row r="19" spans="1:17" ht="15">
      <c r="A19" s="46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9"/>
    </row>
    <row r="20" spans="1:17" ht="15">
      <c r="A20" s="50" t="s">
        <v>1</v>
      </c>
      <c r="B20" s="50" t="s">
        <v>2</v>
      </c>
      <c r="C20" s="199" t="s">
        <v>31</v>
      </c>
      <c r="D20" s="200"/>
      <c r="E20" s="211" t="s">
        <v>32</v>
      </c>
      <c r="F20" s="212"/>
      <c r="G20" s="199" t="s">
        <v>10</v>
      </c>
      <c r="H20" s="200"/>
      <c r="I20" s="203" t="s">
        <v>33</v>
      </c>
      <c r="J20" s="204"/>
      <c r="K20" s="50" t="s">
        <v>2</v>
      </c>
      <c r="L20" s="203" t="s">
        <v>10</v>
      </c>
      <c r="M20" s="202"/>
      <c r="N20" s="199" t="s">
        <v>34</v>
      </c>
      <c r="O20" s="199"/>
      <c r="P20" s="199" t="s">
        <v>32</v>
      </c>
      <c r="Q20" s="200"/>
    </row>
    <row r="21" spans="1:17" ht="15">
      <c r="A21" s="51" t="s">
        <v>3</v>
      </c>
      <c r="B21" s="51" t="s">
        <v>4</v>
      </c>
      <c r="C21" s="200" t="s">
        <v>16</v>
      </c>
      <c r="D21" s="200"/>
      <c r="E21" s="212" t="s">
        <v>13</v>
      </c>
      <c r="F21" s="212"/>
      <c r="G21" s="200" t="s">
        <v>14</v>
      </c>
      <c r="H21" s="200"/>
      <c r="I21" s="201" t="s">
        <v>15</v>
      </c>
      <c r="J21" s="204"/>
      <c r="K21" s="51" t="s">
        <v>4</v>
      </c>
      <c r="L21" s="201" t="s">
        <v>14</v>
      </c>
      <c r="M21" s="202"/>
      <c r="N21" s="200" t="s">
        <v>12</v>
      </c>
      <c r="O21" s="200"/>
      <c r="P21" s="200" t="s">
        <v>13</v>
      </c>
      <c r="Q21" s="200"/>
    </row>
    <row r="22" spans="1:17" ht="15">
      <c r="A22" s="52"/>
      <c r="B22" s="53"/>
      <c r="C22" s="194" t="s">
        <v>5</v>
      </c>
      <c r="D22" s="194"/>
      <c r="E22" s="198" t="s">
        <v>5</v>
      </c>
      <c r="F22" s="198"/>
      <c r="G22" s="194" t="s">
        <v>5</v>
      </c>
      <c r="H22" s="194"/>
      <c r="I22" s="194" t="s">
        <v>5</v>
      </c>
      <c r="J22" s="194"/>
      <c r="K22" s="53"/>
      <c r="L22" s="194" t="s">
        <v>5</v>
      </c>
      <c r="M22" s="194"/>
      <c r="N22" s="194" t="s">
        <v>5</v>
      </c>
      <c r="O22" s="194"/>
      <c r="P22" s="194" t="s">
        <v>5</v>
      </c>
      <c r="Q22" s="194"/>
    </row>
    <row r="23" spans="1:17" ht="26.25">
      <c r="A23" s="52"/>
      <c r="B23" s="53"/>
      <c r="C23" s="54" t="s">
        <v>26</v>
      </c>
      <c r="D23" s="54" t="s">
        <v>35</v>
      </c>
      <c r="E23" s="30" t="s">
        <v>28</v>
      </c>
      <c r="F23" s="30" t="s">
        <v>29</v>
      </c>
      <c r="G23" s="54" t="s">
        <v>36</v>
      </c>
      <c r="H23" s="54" t="s">
        <v>310</v>
      </c>
      <c r="I23" s="54" t="s">
        <v>37</v>
      </c>
      <c r="J23" s="54" t="s">
        <v>311</v>
      </c>
      <c r="K23" s="53"/>
      <c r="L23" s="54" t="s">
        <v>38</v>
      </c>
      <c r="M23" s="54" t="s">
        <v>39</v>
      </c>
      <c r="N23" s="54" t="s">
        <v>40</v>
      </c>
      <c r="O23" s="54" t="s">
        <v>41</v>
      </c>
      <c r="P23" s="54" t="s">
        <v>20</v>
      </c>
      <c r="Q23" s="54" t="s">
        <v>21</v>
      </c>
    </row>
    <row r="24" spans="1:17" ht="15">
      <c r="A24" s="120" t="s">
        <v>309</v>
      </c>
      <c r="B24" s="121" t="s">
        <v>160</v>
      </c>
      <c r="C24" s="122">
        <v>42740</v>
      </c>
      <c r="D24" s="122">
        <v>42741</v>
      </c>
      <c r="E24" s="123">
        <v>42742</v>
      </c>
      <c r="F24" s="122">
        <v>42743</v>
      </c>
      <c r="G24" s="123">
        <v>42746</v>
      </c>
      <c r="H24" s="122">
        <v>42746</v>
      </c>
      <c r="I24" s="122">
        <v>42748</v>
      </c>
      <c r="J24" s="122">
        <v>42749</v>
      </c>
      <c r="K24" s="195" t="s">
        <v>312</v>
      </c>
      <c r="L24" s="196"/>
      <c r="M24" s="196"/>
      <c r="N24" s="196"/>
      <c r="O24" s="196"/>
      <c r="P24" s="196"/>
      <c r="Q24" s="197"/>
    </row>
    <row r="25" spans="1:17" ht="15">
      <c r="A25" s="35" t="s">
        <v>299</v>
      </c>
      <c r="B25" s="34" t="s">
        <v>160</v>
      </c>
      <c r="C25" s="37">
        <v>42747</v>
      </c>
      <c r="D25" s="37">
        <v>42748</v>
      </c>
      <c r="E25" s="38">
        <v>42749</v>
      </c>
      <c r="F25" s="39">
        <v>42750</v>
      </c>
      <c r="G25" s="40">
        <v>42753</v>
      </c>
      <c r="H25" s="37">
        <v>42753</v>
      </c>
      <c r="I25" s="37">
        <v>42755</v>
      </c>
      <c r="J25" s="37">
        <v>42756</v>
      </c>
      <c r="K25" s="36" t="s">
        <v>159</v>
      </c>
      <c r="L25" s="37">
        <v>42757</v>
      </c>
      <c r="M25" s="37">
        <v>42758</v>
      </c>
      <c r="N25" s="110" t="s">
        <v>300</v>
      </c>
      <c r="O25" s="110" t="s">
        <v>301</v>
      </c>
      <c r="P25" s="186" t="s">
        <v>302</v>
      </c>
      <c r="Q25" s="187"/>
    </row>
    <row r="26" spans="1:18" ht="15">
      <c r="A26" s="104" t="s">
        <v>292</v>
      </c>
      <c r="B26" s="105" t="s">
        <v>162</v>
      </c>
      <c r="C26" s="101" t="s">
        <v>293</v>
      </c>
      <c r="D26" s="101" t="s">
        <v>294</v>
      </c>
      <c r="E26" s="188" t="s">
        <v>295</v>
      </c>
      <c r="F26" s="189"/>
      <c r="G26" s="106">
        <v>42761</v>
      </c>
      <c r="H26" s="107">
        <v>42761</v>
      </c>
      <c r="I26" s="107">
        <v>42763</v>
      </c>
      <c r="J26" s="107">
        <v>42764</v>
      </c>
      <c r="K26" s="190" t="s">
        <v>298</v>
      </c>
      <c r="L26" s="191"/>
      <c r="M26" s="191"/>
      <c r="N26" s="191"/>
      <c r="O26" s="191"/>
      <c r="P26" s="191"/>
      <c r="Q26" s="192"/>
      <c r="R26" s="124"/>
    </row>
    <row r="27" spans="1:18" ht="15">
      <c r="A27" s="108" t="s">
        <v>299</v>
      </c>
      <c r="B27" s="109" t="s">
        <v>162</v>
      </c>
      <c r="C27" s="110" t="s">
        <v>300</v>
      </c>
      <c r="D27" s="110" t="s">
        <v>301</v>
      </c>
      <c r="E27" s="193" t="s">
        <v>302</v>
      </c>
      <c r="F27" s="193"/>
      <c r="G27" s="111">
        <v>42767</v>
      </c>
      <c r="H27" s="111">
        <v>42767</v>
      </c>
      <c r="I27" s="112">
        <v>42769</v>
      </c>
      <c r="J27" s="112">
        <v>42770</v>
      </c>
      <c r="K27" s="109" t="s">
        <v>161</v>
      </c>
      <c r="L27" s="113">
        <f>J27+2</f>
        <v>42772</v>
      </c>
      <c r="M27" s="113">
        <v>42406</v>
      </c>
      <c r="N27" s="112" t="s">
        <v>313</v>
      </c>
      <c r="O27" s="112" t="s">
        <v>314</v>
      </c>
      <c r="P27" s="114">
        <v>42778</v>
      </c>
      <c r="Q27" s="113">
        <f>P27+1</f>
        <v>42779</v>
      </c>
      <c r="R27" s="124"/>
    </row>
    <row r="28" spans="1:17" ht="15">
      <c r="A28" s="35" t="s">
        <v>309</v>
      </c>
      <c r="B28" s="34" t="s">
        <v>164</v>
      </c>
      <c r="C28" s="217" t="s">
        <v>327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9"/>
    </row>
    <row r="29" spans="1:17" ht="15">
      <c r="A29" s="108" t="s">
        <v>299</v>
      </c>
      <c r="B29" s="125" t="s">
        <v>164</v>
      </c>
      <c r="C29" s="112">
        <v>42776</v>
      </c>
      <c r="D29" s="112">
        <v>42777</v>
      </c>
      <c r="E29" s="114">
        <v>42778</v>
      </c>
      <c r="F29" s="113">
        <f>E29+1</f>
        <v>42779</v>
      </c>
      <c r="G29" s="40">
        <v>42781</v>
      </c>
      <c r="H29" s="37">
        <v>42781</v>
      </c>
      <c r="I29" s="37">
        <v>42783</v>
      </c>
      <c r="J29" s="37">
        <v>42784</v>
      </c>
      <c r="K29" s="36" t="s">
        <v>163</v>
      </c>
      <c r="L29" s="37">
        <v>42785</v>
      </c>
      <c r="M29" s="37">
        <v>42786</v>
      </c>
      <c r="N29" s="37">
        <v>42788</v>
      </c>
      <c r="O29" s="37">
        <v>42789</v>
      </c>
      <c r="P29" s="40">
        <v>42789</v>
      </c>
      <c r="Q29" s="37">
        <v>42790</v>
      </c>
    </row>
    <row r="30" spans="1:17" ht="15">
      <c r="A30" s="104" t="s">
        <v>292</v>
      </c>
      <c r="B30" s="105" t="s">
        <v>166</v>
      </c>
      <c r="C30" s="107">
        <v>42782</v>
      </c>
      <c r="D30" s="107">
        <v>42783</v>
      </c>
      <c r="E30" s="106">
        <v>42784</v>
      </c>
      <c r="F30" s="107">
        <v>42785</v>
      </c>
      <c r="G30" s="40">
        <v>42788</v>
      </c>
      <c r="H30" s="37">
        <v>42788</v>
      </c>
      <c r="I30" s="37">
        <v>42790</v>
      </c>
      <c r="J30" s="37">
        <v>42791</v>
      </c>
      <c r="K30" s="36" t="s">
        <v>165</v>
      </c>
      <c r="L30" s="37">
        <v>42792</v>
      </c>
      <c r="M30" s="37">
        <v>42793</v>
      </c>
      <c r="N30" s="37">
        <v>42795</v>
      </c>
      <c r="O30" s="37">
        <v>42796</v>
      </c>
      <c r="P30" s="40">
        <v>42796</v>
      </c>
      <c r="Q30" s="37">
        <v>42797</v>
      </c>
    </row>
    <row r="31" spans="1:17" ht="15">
      <c r="A31" s="41" t="s">
        <v>169</v>
      </c>
      <c r="B31" s="34" t="s">
        <v>315</v>
      </c>
      <c r="C31" s="37">
        <v>42789</v>
      </c>
      <c r="D31" s="37">
        <v>42790</v>
      </c>
      <c r="E31" s="38">
        <v>42791</v>
      </c>
      <c r="F31" s="39">
        <v>42792</v>
      </c>
      <c r="G31" s="40">
        <v>42795</v>
      </c>
      <c r="H31" s="37">
        <v>42795</v>
      </c>
      <c r="I31" s="37">
        <v>42797</v>
      </c>
      <c r="J31" s="37">
        <v>42798</v>
      </c>
      <c r="K31" s="36" t="s">
        <v>316</v>
      </c>
      <c r="L31" s="37">
        <v>42799</v>
      </c>
      <c r="M31" s="37">
        <v>42800</v>
      </c>
      <c r="N31" s="37">
        <v>42802</v>
      </c>
      <c r="O31" s="37">
        <v>42803</v>
      </c>
      <c r="P31" s="40">
        <v>42803</v>
      </c>
      <c r="Q31" s="37">
        <v>42804</v>
      </c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81" t="s">
        <v>42</v>
      </c>
      <c r="B33" s="182"/>
      <c r="C33" s="183" t="s">
        <v>43</v>
      </c>
      <c r="D33" s="184"/>
      <c r="E33" s="184"/>
      <c r="F33" s="184"/>
      <c r="G33" s="184"/>
      <c r="H33" s="184"/>
      <c r="I33" s="184"/>
      <c r="J33" s="185"/>
      <c r="K33" s="1"/>
      <c r="L33" s="1"/>
      <c r="M33" s="1"/>
      <c r="N33" s="1"/>
      <c r="O33" s="1"/>
      <c r="P33" s="1"/>
      <c r="Q33" s="1"/>
    </row>
    <row r="34" spans="1:17" ht="15.75">
      <c r="A34" s="180" t="s">
        <v>44</v>
      </c>
      <c r="B34" s="180"/>
      <c r="C34" s="171" t="s">
        <v>45</v>
      </c>
      <c r="D34" s="172"/>
      <c r="E34" s="172"/>
      <c r="F34" s="172"/>
      <c r="G34" s="172"/>
      <c r="H34" s="172"/>
      <c r="I34" s="172"/>
      <c r="J34" s="172"/>
      <c r="K34" s="1"/>
      <c r="L34" s="1"/>
      <c r="M34" s="1"/>
      <c r="N34" s="1"/>
      <c r="O34" s="1"/>
      <c r="P34" s="1"/>
      <c r="Q34" s="1"/>
    </row>
    <row r="35" spans="1:17" ht="15.75">
      <c r="A35" s="176" t="s">
        <v>46</v>
      </c>
      <c r="B35" s="176"/>
      <c r="C35" s="177" t="s">
        <v>47</v>
      </c>
      <c r="D35" s="178"/>
      <c r="E35" s="178"/>
      <c r="F35" s="178"/>
      <c r="G35" s="178"/>
      <c r="H35" s="178"/>
      <c r="I35" s="178"/>
      <c r="J35" s="178"/>
      <c r="K35" s="1"/>
      <c r="L35" s="1"/>
      <c r="M35" s="1"/>
      <c r="N35" s="1"/>
      <c r="O35" s="1"/>
      <c r="P35" s="1"/>
      <c r="Q35" s="1"/>
    </row>
    <row r="36" spans="1:17" ht="15.75">
      <c r="A36" s="176" t="s">
        <v>48</v>
      </c>
      <c r="B36" s="176"/>
      <c r="C36" s="179" t="s">
        <v>49</v>
      </c>
      <c r="D36" s="179"/>
      <c r="E36" s="179"/>
      <c r="F36" s="179"/>
      <c r="G36" s="179"/>
      <c r="H36" s="179"/>
      <c r="I36" s="179"/>
      <c r="J36" s="179"/>
      <c r="K36" s="56"/>
      <c r="L36" s="1"/>
      <c r="M36" s="1"/>
      <c r="N36" s="1"/>
      <c r="O36" s="1"/>
      <c r="P36" s="1"/>
      <c r="Q36" s="1"/>
    </row>
    <row r="37" spans="1:17" ht="15.75">
      <c r="A37" s="169" t="s">
        <v>50</v>
      </c>
      <c r="B37" s="170"/>
      <c r="C37" s="171" t="s">
        <v>51</v>
      </c>
      <c r="D37" s="172"/>
      <c r="E37" s="172"/>
      <c r="F37" s="172"/>
      <c r="G37" s="172"/>
      <c r="H37" s="172"/>
      <c r="I37" s="172"/>
      <c r="J37" s="172"/>
      <c r="K37" s="1"/>
      <c r="L37" s="1"/>
      <c r="M37" s="1"/>
      <c r="N37" s="1"/>
      <c r="O37" s="1"/>
      <c r="P37" s="1"/>
      <c r="Q37" s="1"/>
    </row>
    <row r="38" spans="1:17" ht="17.25">
      <c r="A38" s="173" t="s">
        <v>52</v>
      </c>
      <c r="B38" s="173"/>
      <c r="C38" s="174" t="s">
        <v>53</v>
      </c>
      <c r="D38" s="175"/>
      <c r="E38" s="175"/>
      <c r="F38" s="175"/>
      <c r="G38" s="175"/>
      <c r="H38" s="175"/>
      <c r="I38" s="175"/>
      <c r="J38" s="175"/>
      <c r="K38" s="1"/>
      <c r="L38" s="1"/>
      <c r="M38" s="1"/>
      <c r="N38" s="1"/>
      <c r="O38" s="1"/>
      <c r="P38" s="1"/>
      <c r="Q38" s="1"/>
    </row>
  </sheetData>
  <mergeCells count="72">
    <mergeCell ref="C13:Q13"/>
    <mergeCell ref="C28:Q28"/>
    <mergeCell ref="C21:D21"/>
    <mergeCell ref="E21:F21"/>
    <mergeCell ref="G21:H21"/>
    <mergeCell ref="I21:J21"/>
    <mergeCell ref="C14:H14"/>
    <mergeCell ref="P14:Q14"/>
    <mergeCell ref="C20:D20"/>
    <mergeCell ref="E20:F20"/>
    <mergeCell ref="L7:M7"/>
    <mergeCell ref="N7:O7"/>
    <mergeCell ref="C7:D7"/>
    <mergeCell ref="E7:F7"/>
    <mergeCell ref="P6:Q6"/>
    <mergeCell ref="P7:Q7"/>
    <mergeCell ref="C6:D6"/>
    <mergeCell ref="E6:F6"/>
    <mergeCell ref="G6:H6"/>
    <mergeCell ref="I6:J6"/>
    <mergeCell ref="G7:H7"/>
    <mergeCell ref="I7:J7"/>
    <mergeCell ref="L6:M6"/>
    <mergeCell ref="N6:O6"/>
    <mergeCell ref="A4:Q4"/>
    <mergeCell ref="C5:D5"/>
    <mergeCell ref="E5:F5"/>
    <mergeCell ref="G5:H5"/>
    <mergeCell ref="I5:J5"/>
    <mergeCell ref="L5:M5"/>
    <mergeCell ref="N5:O5"/>
    <mergeCell ref="P5:Q5"/>
    <mergeCell ref="P9:Q9"/>
    <mergeCell ref="E11:F11"/>
    <mergeCell ref="K11:Q11"/>
    <mergeCell ref="E12:F12"/>
    <mergeCell ref="N10:O10"/>
    <mergeCell ref="P10:Q10"/>
    <mergeCell ref="G20:H20"/>
    <mergeCell ref="I20:J20"/>
    <mergeCell ref="L20:M20"/>
    <mergeCell ref="N20:O20"/>
    <mergeCell ref="P20:Q20"/>
    <mergeCell ref="L21:M21"/>
    <mergeCell ref="N21:O21"/>
    <mergeCell ref="P21:Q21"/>
    <mergeCell ref="C22:D22"/>
    <mergeCell ref="E22:F22"/>
    <mergeCell ref="G22:H22"/>
    <mergeCell ref="I22:J22"/>
    <mergeCell ref="K26:Q26"/>
    <mergeCell ref="E27:F27"/>
    <mergeCell ref="L22:M22"/>
    <mergeCell ref="N22:O22"/>
    <mergeCell ref="P22:Q22"/>
    <mergeCell ref="K24:Q24"/>
    <mergeCell ref="A38:B38"/>
    <mergeCell ref="C38:J38"/>
    <mergeCell ref="A35:B35"/>
    <mergeCell ref="C35:J35"/>
    <mergeCell ref="A36:B36"/>
    <mergeCell ref="C36:J36"/>
    <mergeCell ref="B1:Q1"/>
    <mergeCell ref="B2:Q2"/>
    <mergeCell ref="A37:B37"/>
    <mergeCell ref="C37:J37"/>
    <mergeCell ref="A34:B34"/>
    <mergeCell ref="C34:J34"/>
    <mergeCell ref="A33:B33"/>
    <mergeCell ref="C33:J33"/>
    <mergeCell ref="P25:Q25"/>
    <mergeCell ref="E26:F26"/>
  </mergeCells>
  <printOptions/>
  <pageMargins left="0.75" right="0.75" top="1" bottom="1" header="0.5" footer="0.5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N21" sqref="N21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146" t="s">
        <v>136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2:21" ht="16.5" customHeight="1">
      <c r="B2" s="147" t="s">
        <v>137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56" ht="19.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4.25">
      <c r="A4" s="234" t="s">
        <v>55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14.25">
      <c r="A5" s="57" t="s">
        <v>56</v>
      </c>
      <c r="B5" s="57" t="s">
        <v>57</v>
      </c>
      <c r="C5" s="231" t="s">
        <v>58</v>
      </c>
      <c r="D5" s="232"/>
      <c r="E5" s="235" t="s">
        <v>34</v>
      </c>
      <c r="F5" s="236"/>
      <c r="G5" s="235" t="s">
        <v>59</v>
      </c>
      <c r="H5" s="232"/>
      <c r="I5" s="237" t="s">
        <v>60</v>
      </c>
      <c r="J5" s="232"/>
      <c r="K5" s="57" t="s">
        <v>57</v>
      </c>
      <c r="L5" s="238" t="s">
        <v>61</v>
      </c>
      <c r="M5" s="230"/>
      <c r="N5" s="229" t="s">
        <v>62</v>
      </c>
      <c r="O5" s="230"/>
      <c r="P5" s="229" t="s">
        <v>63</v>
      </c>
      <c r="Q5" s="230"/>
      <c r="R5" s="229" t="s">
        <v>64</v>
      </c>
      <c r="S5" s="230"/>
      <c r="T5" s="231" t="s">
        <v>58</v>
      </c>
      <c r="U5" s="232"/>
    </row>
    <row r="6" spans="1:21" ht="14.25">
      <c r="A6" s="25" t="s">
        <v>3</v>
      </c>
      <c r="B6" s="25" t="s">
        <v>4</v>
      </c>
      <c r="C6" s="216" t="s">
        <v>13</v>
      </c>
      <c r="D6" s="233"/>
      <c r="E6" s="216" t="s">
        <v>12</v>
      </c>
      <c r="F6" s="233"/>
      <c r="G6" s="216" t="s">
        <v>65</v>
      </c>
      <c r="H6" s="233"/>
      <c r="I6" s="216" t="s">
        <v>66</v>
      </c>
      <c r="J6" s="233"/>
      <c r="K6" s="25" t="s">
        <v>4</v>
      </c>
      <c r="L6" s="210" t="s">
        <v>67</v>
      </c>
      <c r="M6" s="210"/>
      <c r="N6" s="210" t="s">
        <v>68</v>
      </c>
      <c r="O6" s="210"/>
      <c r="P6" s="210" t="s">
        <v>69</v>
      </c>
      <c r="Q6" s="210"/>
      <c r="R6" s="210" t="s">
        <v>70</v>
      </c>
      <c r="S6" s="210"/>
      <c r="T6" s="216" t="s">
        <v>13</v>
      </c>
      <c r="U6" s="233"/>
    </row>
    <row r="7" spans="1:21" ht="14.25">
      <c r="A7" s="58" t="s">
        <v>272</v>
      </c>
      <c r="B7" s="31" t="s">
        <v>139</v>
      </c>
      <c r="C7" s="32">
        <v>42723</v>
      </c>
      <c r="D7" s="32">
        <f aca="true" t="shared" si="0" ref="D7:D17">C7+1</f>
        <v>42724</v>
      </c>
      <c r="E7" s="33">
        <f aca="true" t="shared" si="1" ref="E7:E17">SUM(D7,1)</f>
        <v>42725</v>
      </c>
      <c r="F7" s="32">
        <f aca="true" t="shared" si="2" ref="F7:F17">E7+1</f>
        <v>42726</v>
      </c>
      <c r="G7" s="33">
        <f aca="true" t="shared" si="3" ref="G7:G17">SUM(F7,1)</f>
        <v>42727</v>
      </c>
      <c r="H7" s="32">
        <f aca="true" t="shared" si="4" ref="H7:H17">G7+1</f>
        <v>42728</v>
      </c>
      <c r="I7" s="32">
        <f aca="true" t="shared" si="5" ref="I7:I17">H7+5</f>
        <v>42733</v>
      </c>
      <c r="J7" s="32">
        <f aca="true" t="shared" si="6" ref="J7:J17">I7+1</f>
        <v>42734</v>
      </c>
      <c r="K7" s="31" t="s">
        <v>140</v>
      </c>
      <c r="L7" s="85">
        <f aca="true" t="shared" si="7" ref="L7:L13">J7</f>
        <v>42734</v>
      </c>
      <c r="M7" s="85">
        <f aca="true" t="shared" si="8" ref="M7:N9">L7+2</f>
        <v>42736</v>
      </c>
      <c r="N7" s="92" t="s">
        <v>271</v>
      </c>
      <c r="O7" s="32"/>
      <c r="P7" s="92" t="s">
        <v>271</v>
      </c>
      <c r="Q7" s="32"/>
      <c r="R7" s="92" t="s">
        <v>271</v>
      </c>
      <c r="S7" s="32"/>
      <c r="T7" s="32">
        <v>42744</v>
      </c>
      <c r="U7" s="32">
        <f aca="true" t="shared" si="9" ref="U7:U17">T7+1</f>
        <v>42745</v>
      </c>
    </row>
    <row r="8" spans="1:21" ht="15">
      <c r="A8" s="59" t="s">
        <v>72</v>
      </c>
      <c r="B8" s="31" t="s">
        <v>141</v>
      </c>
      <c r="C8" s="32">
        <v>42730</v>
      </c>
      <c r="D8" s="32">
        <f t="shared" si="0"/>
        <v>42731</v>
      </c>
      <c r="E8" s="33">
        <f t="shared" si="1"/>
        <v>42732</v>
      </c>
      <c r="F8" s="32">
        <f t="shared" si="2"/>
        <v>42733</v>
      </c>
      <c r="G8" s="33">
        <f t="shared" si="3"/>
        <v>42734</v>
      </c>
      <c r="H8" s="32">
        <f t="shared" si="4"/>
        <v>42735</v>
      </c>
      <c r="I8" s="32">
        <f t="shared" si="5"/>
        <v>42740</v>
      </c>
      <c r="J8" s="32">
        <f t="shared" si="6"/>
        <v>42741</v>
      </c>
      <c r="K8" s="31" t="s">
        <v>142</v>
      </c>
      <c r="L8" s="32">
        <f t="shared" si="7"/>
        <v>42741</v>
      </c>
      <c r="M8" s="32">
        <f t="shared" si="8"/>
        <v>42743</v>
      </c>
      <c r="N8" s="32">
        <f t="shared" si="8"/>
        <v>42745</v>
      </c>
      <c r="O8" s="32">
        <f aca="true" t="shared" si="10" ref="O8:O17">N8+1</f>
        <v>42746</v>
      </c>
      <c r="P8" s="33">
        <f aca="true" t="shared" si="11" ref="P8:P17">O8+2</f>
        <v>42748</v>
      </c>
      <c r="Q8" s="32">
        <f aca="true" t="shared" si="12" ref="Q8:Q17">P8+1</f>
        <v>42749</v>
      </c>
      <c r="R8" s="33">
        <f aca="true" t="shared" si="13" ref="R8:R17">SUM(Q8,)</f>
        <v>42749</v>
      </c>
      <c r="S8" s="32">
        <f aca="true" t="shared" si="14" ref="S8:S17">R8</f>
        <v>42749</v>
      </c>
      <c r="T8" s="32">
        <f aca="true" t="shared" si="15" ref="T8:T17">S8+2</f>
        <v>42751</v>
      </c>
      <c r="U8" s="32">
        <f t="shared" si="9"/>
        <v>42752</v>
      </c>
    </row>
    <row r="9" spans="1:21" ht="15">
      <c r="A9" s="60" t="s">
        <v>73</v>
      </c>
      <c r="B9" s="31" t="s">
        <v>143</v>
      </c>
      <c r="C9" s="32">
        <v>42737</v>
      </c>
      <c r="D9" s="32">
        <f t="shared" si="0"/>
        <v>42738</v>
      </c>
      <c r="E9" s="33">
        <f t="shared" si="1"/>
        <v>42739</v>
      </c>
      <c r="F9" s="32">
        <f t="shared" si="2"/>
        <v>42740</v>
      </c>
      <c r="G9" s="33">
        <f t="shared" si="3"/>
        <v>42741</v>
      </c>
      <c r="H9" s="32">
        <f t="shared" si="4"/>
        <v>42742</v>
      </c>
      <c r="I9" s="32">
        <f t="shared" si="5"/>
        <v>42747</v>
      </c>
      <c r="J9" s="32">
        <f t="shared" si="6"/>
        <v>42748</v>
      </c>
      <c r="K9" s="31" t="s">
        <v>144</v>
      </c>
      <c r="L9" s="32">
        <f t="shared" si="7"/>
        <v>42748</v>
      </c>
      <c r="M9" s="32">
        <f t="shared" si="8"/>
        <v>42750</v>
      </c>
      <c r="N9" s="32">
        <f t="shared" si="8"/>
        <v>42752</v>
      </c>
      <c r="O9" s="32">
        <f t="shared" si="10"/>
        <v>42753</v>
      </c>
      <c r="P9" s="33">
        <f t="shared" si="11"/>
        <v>42755</v>
      </c>
      <c r="Q9" s="32">
        <f t="shared" si="12"/>
        <v>42756</v>
      </c>
      <c r="R9" s="33">
        <f t="shared" si="13"/>
        <v>42756</v>
      </c>
      <c r="S9" s="32">
        <f t="shared" si="14"/>
        <v>42756</v>
      </c>
      <c r="T9" s="32">
        <f t="shared" si="15"/>
        <v>42758</v>
      </c>
      <c r="U9" s="32">
        <f t="shared" si="9"/>
        <v>42759</v>
      </c>
    </row>
    <row r="10" spans="1:21" ht="15">
      <c r="A10" s="58" t="s">
        <v>71</v>
      </c>
      <c r="B10" s="31" t="s">
        <v>74</v>
      </c>
      <c r="C10" s="32">
        <v>42744</v>
      </c>
      <c r="D10" s="32">
        <f t="shared" si="0"/>
        <v>42745</v>
      </c>
      <c r="E10" s="33">
        <f t="shared" si="1"/>
        <v>42746</v>
      </c>
      <c r="F10" s="32">
        <f t="shared" si="2"/>
        <v>42747</v>
      </c>
      <c r="G10" s="33">
        <f t="shared" si="3"/>
        <v>42748</v>
      </c>
      <c r="H10" s="32">
        <f t="shared" si="4"/>
        <v>42749</v>
      </c>
      <c r="I10" s="32">
        <f t="shared" si="5"/>
        <v>42754</v>
      </c>
      <c r="J10" s="32">
        <f t="shared" si="6"/>
        <v>42755</v>
      </c>
      <c r="K10" s="31" t="s">
        <v>266</v>
      </c>
      <c r="L10" s="32">
        <f t="shared" si="7"/>
        <v>42755</v>
      </c>
      <c r="M10" s="32">
        <f aca="true" t="shared" si="16" ref="M10:N14">L10+2</f>
        <v>42757</v>
      </c>
      <c r="N10" s="32">
        <f t="shared" si="16"/>
        <v>42759</v>
      </c>
      <c r="O10" s="32">
        <f t="shared" si="10"/>
        <v>42760</v>
      </c>
      <c r="P10" s="33">
        <f t="shared" si="11"/>
        <v>42762</v>
      </c>
      <c r="Q10" s="32">
        <f t="shared" si="12"/>
        <v>42763</v>
      </c>
      <c r="R10" s="33">
        <f t="shared" si="13"/>
        <v>42763</v>
      </c>
      <c r="S10" s="32">
        <f t="shared" si="14"/>
        <v>42763</v>
      </c>
      <c r="T10" s="32">
        <f t="shared" si="15"/>
        <v>42765</v>
      </c>
      <c r="U10" s="32">
        <f t="shared" si="9"/>
        <v>42766</v>
      </c>
    </row>
    <row r="11" spans="1:21" ht="15">
      <c r="A11" s="59" t="s">
        <v>72</v>
      </c>
      <c r="B11" s="31" t="s">
        <v>263</v>
      </c>
      <c r="C11" s="32">
        <v>42751</v>
      </c>
      <c r="D11" s="32">
        <f t="shared" si="0"/>
        <v>42752</v>
      </c>
      <c r="E11" s="33">
        <f t="shared" si="1"/>
        <v>42753</v>
      </c>
      <c r="F11" s="32">
        <f t="shared" si="2"/>
        <v>42754</v>
      </c>
      <c r="G11" s="33">
        <f t="shared" si="3"/>
        <v>42755</v>
      </c>
      <c r="H11" s="32">
        <f t="shared" si="4"/>
        <v>42756</v>
      </c>
      <c r="I11" s="32">
        <f t="shared" si="5"/>
        <v>42761</v>
      </c>
      <c r="J11" s="32">
        <f t="shared" si="6"/>
        <v>42762</v>
      </c>
      <c r="K11" s="31"/>
      <c r="L11" s="99">
        <f t="shared" si="7"/>
        <v>42762</v>
      </c>
      <c r="M11" s="99">
        <f t="shared" si="16"/>
        <v>42764</v>
      </c>
      <c r="N11" s="223" t="s">
        <v>281</v>
      </c>
      <c r="O11" s="224"/>
      <c r="P11" s="224"/>
      <c r="Q11" s="224"/>
      <c r="R11" s="224"/>
      <c r="S11" s="224"/>
      <c r="T11" s="224"/>
      <c r="U11" s="225"/>
    </row>
    <row r="12" spans="1:21" ht="15">
      <c r="A12" s="60" t="s">
        <v>73</v>
      </c>
      <c r="B12" s="31" t="s">
        <v>264</v>
      </c>
      <c r="C12" s="32">
        <v>42758</v>
      </c>
      <c r="D12" s="32">
        <f t="shared" si="0"/>
        <v>42759</v>
      </c>
      <c r="E12" s="33">
        <f t="shared" si="1"/>
        <v>42760</v>
      </c>
      <c r="F12" s="32">
        <f t="shared" si="2"/>
        <v>42761</v>
      </c>
      <c r="G12" s="33">
        <f t="shared" si="3"/>
        <v>42762</v>
      </c>
      <c r="H12" s="32">
        <f t="shared" si="4"/>
        <v>42763</v>
      </c>
      <c r="I12" s="32">
        <f t="shared" si="5"/>
        <v>42768</v>
      </c>
      <c r="J12" s="32">
        <f t="shared" si="6"/>
        <v>42769</v>
      </c>
      <c r="K12" s="31" t="s">
        <v>267</v>
      </c>
      <c r="L12" s="32">
        <f t="shared" si="7"/>
        <v>42769</v>
      </c>
      <c r="M12" s="32">
        <f t="shared" si="16"/>
        <v>42771</v>
      </c>
      <c r="N12" s="32">
        <f t="shared" si="16"/>
        <v>42773</v>
      </c>
      <c r="O12" s="32">
        <f t="shared" si="10"/>
        <v>42774</v>
      </c>
      <c r="P12" s="33">
        <f t="shared" si="11"/>
        <v>42776</v>
      </c>
      <c r="Q12" s="32">
        <f t="shared" si="12"/>
        <v>42777</v>
      </c>
      <c r="R12" s="33">
        <f t="shared" si="13"/>
        <v>42777</v>
      </c>
      <c r="S12" s="32">
        <f t="shared" si="14"/>
        <v>42777</v>
      </c>
      <c r="T12" s="32">
        <f t="shared" si="15"/>
        <v>42779</v>
      </c>
      <c r="U12" s="32">
        <f t="shared" si="9"/>
        <v>42780</v>
      </c>
    </row>
    <row r="13" spans="1:21" ht="15">
      <c r="A13" s="58" t="s">
        <v>71</v>
      </c>
      <c r="B13" s="31" t="s">
        <v>265</v>
      </c>
      <c r="C13" s="32">
        <v>42765</v>
      </c>
      <c r="D13" s="32">
        <f t="shared" si="0"/>
        <v>42766</v>
      </c>
      <c r="E13" s="33">
        <f t="shared" si="1"/>
        <v>42767</v>
      </c>
      <c r="F13" s="32">
        <f t="shared" si="2"/>
        <v>42768</v>
      </c>
      <c r="G13" s="33">
        <f t="shared" si="3"/>
        <v>42769</v>
      </c>
      <c r="H13" s="32">
        <f t="shared" si="4"/>
        <v>42770</v>
      </c>
      <c r="I13" s="32">
        <f t="shared" si="5"/>
        <v>42775</v>
      </c>
      <c r="J13" s="32">
        <f t="shared" si="6"/>
        <v>42776</v>
      </c>
      <c r="K13" s="31" t="s">
        <v>268</v>
      </c>
      <c r="L13" s="32">
        <f t="shared" si="7"/>
        <v>42776</v>
      </c>
      <c r="M13" s="32">
        <f t="shared" si="16"/>
        <v>42778</v>
      </c>
      <c r="N13" s="32">
        <f t="shared" si="16"/>
        <v>42780</v>
      </c>
      <c r="O13" s="32">
        <f t="shared" si="10"/>
        <v>42781</v>
      </c>
      <c r="P13" s="33">
        <f t="shared" si="11"/>
        <v>42783</v>
      </c>
      <c r="Q13" s="32">
        <f t="shared" si="12"/>
        <v>42784</v>
      </c>
      <c r="R13" s="33">
        <f t="shared" si="13"/>
        <v>42784</v>
      </c>
      <c r="S13" s="32">
        <f t="shared" si="14"/>
        <v>42784</v>
      </c>
      <c r="T13" s="32">
        <f t="shared" si="15"/>
        <v>42786</v>
      </c>
      <c r="U13" s="32">
        <f t="shared" si="9"/>
        <v>42787</v>
      </c>
    </row>
    <row r="14" spans="1:21" ht="15">
      <c r="A14" s="59" t="s">
        <v>72</v>
      </c>
      <c r="B14" s="31"/>
      <c r="C14" s="226" t="s">
        <v>288</v>
      </c>
      <c r="D14" s="227"/>
      <c r="E14" s="227"/>
      <c r="F14" s="227"/>
      <c r="G14" s="227"/>
      <c r="H14" s="227"/>
      <c r="I14" s="227"/>
      <c r="J14" s="228"/>
      <c r="K14" s="100" t="s">
        <v>269</v>
      </c>
      <c r="L14" s="99">
        <v>42783</v>
      </c>
      <c r="M14" s="99">
        <f t="shared" si="16"/>
        <v>42785</v>
      </c>
      <c r="N14" s="32">
        <f t="shared" si="16"/>
        <v>42787</v>
      </c>
      <c r="O14" s="32">
        <f t="shared" si="10"/>
        <v>42788</v>
      </c>
      <c r="P14" s="33">
        <f t="shared" si="11"/>
        <v>42790</v>
      </c>
      <c r="Q14" s="32">
        <f t="shared" si="12"/>
        <v>42791</v>
      </c>
      <c r="R14" s="33">
        <f t="shared" si="13"/>
        <v>42791</v>
      </c>
      <c r="S14" s="32">
        <f t="shared" si="14"/>
        <v>42791</v>
      </c>
      <c r="T14" s="32">
        <f t="shared" si="15"/>
        <v>42793</v>
      </c>
      <c r="U14" s="32">
        <f t="shared" si="9"/>
        <v>42794</v>
      </c>
    </row>
    <row r="15" spans="1:21" ht="15">
      <c r="A15" s="60" t="s">
        <v>73</v>
      </c>
      <c r="B15" s="31" t="s">
        <v>282</v>
      </c>
      <c r="C15" s="32">
        <v>42779</v>
      </c>
      <c r="D15" s="32">
        <f t="shared" si="0"/>
        <v>42780</v>
      </c>
      <c r="E15" s="33">
        <f t="shared" si="1"/>
        <v>42781</v>
      </c>
      <c r="F15" s="32">
        <f t="shared" si="2"/>
        <v>42782</v>
      </c>
      <c r="G15" s="33">
        <f t="shared" si="3"/>
        <v>42783</v>
      </c>
      <c r="H15" s="32">
        <f t="shared" si="4"/>
        <v>42784</v>
      </c>
      <c r="I15" s="32">
        <f t="shared" si="5"/>
        <v>42789</v>
      </c>
      <c r="J15" s="32">
        <f t="shared" si="6"/>
        <v>42790</v>
      </c>
      <c r="K15" s="31" t="s">
        <v>285</v>
      </c>
      <c r="L15" s="32">
        <f>J15</f>
        <v>42790</v>
      </c>
      <c r="M15" s="32">
        <f aca="true" t="shared" si="17" ref="M15:N17">L15+2</f>
        <v>42792</v>
      </c>
      <c r="N15" s="32">
        <f t="shared" si="17"/>
        <v>42794</v>
      </c>
      <c r="O15" s="32">
        <f t="shared" si="10"/>
        <v>42795</v>
      </c>
      <c r="P15" s="33">
        <f t="shared" si="11"/>
        <v>42797</v>
      </c>
      <c r="Q15" s="32">
        <f t="shared" si="12"/>
        <v>42798</v>
      </c>
      <c r="R15" s="33">
        <f t="shared" si="13"/>
        <v>42798</v>
      </c>
      <c r="S15" s="32">
        <f t="shared" si="14"/>
        <v>42798</v>
      </c>
      <c r="T15" s="32">
        <f t="shared" si="15"/>
        <v>42800</v>
      </c>
      <c r="U15" s="32">
        <f t="shared" si="9"/>
        <v>42801</v>
      </c>
    </row>
    <row r="16" spans="1:21" ht="15">
      <c r="A16" s="58" t="s">
        <v>71</v>
      </c>
      <c r="B16" s="31" t="s">
        <v>283</v>
      </c>
      <c r="C16" s="32">
        <v>42786</v>
      </c>
      <c r="D16" s="32">
        <f t="shared" si="0"/>
        <v>42787</v>
      </c>
      <c r="E16" s="33">
        <f t="shared" si="1"/>
        <v>42788</v>
      </c>
      <c r="F16" s="32">
        <f t="shared" si="2"/>
        <v>42789</v>
      </c>
      <c r="G16" s="33">
        <f t="shared" si="3"/>
        <v>42790</v>
      </c>
      <c r="H16" s="32">
        <f t="shared" si="4"/>
        <v>42791</v>
      </c>
      <c r="I16" s="32">
        <f t="shared" si="5"/>
        <v>42796</v>
      </c>
      <c r="J16" s="32">
        <f t="shared" si="6"/>
        <v>42797</v>
      </c>
      <c r="K16" s="31" t="s">
        <v>286</v>
      </c>
      <c r="L16" s="32">
        <f>J16</f>
        <v>42797</v>
      </c>
      <c r="M16" s="32">
        <f t="shared" si="17"/>
        <v>42799</v>
      </c>
      <c r="N16" s="32">
        <f t="shared" si="17"/>
        <v>42801</v>
      </c>
      <c r="O16" s="32">
        <f t="shared" si="10"/>
        <v>42802</v>
      </c>
      <c r="P16" s="33">
        <f t="shared" si="11"/>
        <v>42804</v>
      </c>
      <c r="Q16" s="32">
        <f t="shared" si="12"/>
        <v>42805</v>
      </c>
      <c r="R16" s="33">
        <f t="shared" si="13"/>
        <v>42805</v>
      </c>
      <c r="S16" s="32">
        <f t="shared" si="14"/>
        <v>42805</v>
      </c>
      <c r="T16" s="32">
        <f t="shared" si="15"/>
        <v>42807</v>
      </c>
      <c r="U16" s="32">
        <f t="shared" si="9"/>
        <v>42808</v>
      </c>
    </row>
    <row r="17" spans="1:21" ht="15">
      <c r="A17" s="59" t="s">
        <v>72</v>
      </c>
      <c r="B17" s="31" t="s">
        <v>284</v>
      </c>
      <c r="C17" s="32">
        <v>42793</v>
      </c>
      <c r="D17" s="32">
        <f t="shared" si="0"/>
        <v>42794</v>
      </c>
      <c r="E17" s="33">
        <f t="shared" si="1"/>
        <v>42795</v>
      </c>
      <c r="F17" s="32">
        <f t="shared" si="2"/>
        <v>42796</v>
      </c>
      <c r="G17" s="33">
        <f t="shared" si="3"/>
        <v>42797</v>
      </c>
      <c r="H17" s="32">
        <f t="shared" si="4"/>
        <v>42798</v>
      </c>
      <c r="I17" s="32">
        <f t="shared" si="5"/>
        <v>42803</v>
      </c>
      <c r="J17" s="32">
        <f t="shared" si="6"/>
        <v>42804</v>
      </c>
      <c r="K17" s="31" t="s">
        <v>287</v>
      </c>
      <c r="L17" s="32">
        <f>J17</f>
        <v>42804</v>
      </c>
      <c r="M17" s="32">
        <f t="shared" si="17"/>
        <v>42806</v>
      </c>
      <c r="N17" s="32">
        <f t="shared" si="17"/>
        <v>42808</v>
      </c>
      <c r="O17" s="32">
        <f t="shared" si="10"/>
        <v>42809</v>
      </c>
      <c r="P17" s="33">
        <f t="shared" si="11"/>
        <v>42811</v>
      </c>
      <c r="Q17" s="32">
        <f t="shared" si="12"/>
        <v>42812</v>
      </c>
      <c r="R17" s="33">
        <f t="shared" si="13"/>
        <v>42812</v>
      </c>
      <c r="S17" s="32">
        <f t="shared" si="14"/>
        <v>42812</v>
      </c>
      <c r="T17" s="32">
        <f t="shared" si="15"/>
        <v>42814</v>
      </c>
      <c r="U17" s="32">
        <f t="shared" si="9"/>
        <v>42815</v>
      </c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55" t="s">
        <v>42</v>
      </c>
      <c r="B19" s="239" t="s">
        <v>75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>
      <c r="A20" s="61" t="s">
        <v>76</v>
      </c>
      <c r="B20" s="240" t="s">
        <v>77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61" t="s">
        <v>48</v>
      </c>
      <c r="B21" s="240" t="s">
        <v>78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1"/>
      <c r="N21" s="1"/>
      <c r="O21" s="1"/>
      <c r="P21" s="1"/>
      <c r="Q21" s="1"/>
      <c r="R21" s="1"/>
      <c r="S21" s="1"/>
      <c r="T21" s="1"/>
      <c r="U21" s="2"/>
    </row>
    <row r="22" spans="1:21" ht="15.75" customHeight="1">
      <c r="A22" s="61" t="s">
        <v>79</v>
      </c>
      <c r="B22" s="240" t="s">
        <v>80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>
      <c r="A23" s="61" t="s">
        <v>81</v>
      </c>
      <c r="B23" s="240" t="s">
        <v>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>
      <c r="A24" s="62" t="s">
        <v>83</v>
      </c>
      <c r="B24" s="240" t="s">
        <v>84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62" t="s">
        <v>85</v>
      </c>
      <c r="B25" s="240" t="s">
        <v>86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61" t="s">
        <v>87</v>
      </c>
      <c r="B26" s="240" t="s">
        <v>88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61" t="s">
        <v>89</v>
      </c>
      <c r="B27" s="241" t="s">
        <v>90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1"/>
      <c r="N27" s="1"/>
      <c r="O27" s="1"/>
      <c r="P27" s="1"/>
      <c r="Q27" s="1"/>
      <c r="R27" s="1"/>
      <c r="S27" s="1"/>
      <c r="T27" s="1"/>
      <c r="U27" s="1"/>
    </row>
  </sheetData>
  <mergeCells count="32">
    <mergeCell ref="B26:L26"/>
    <mergeCell ref="B27:L27"/>
    <mergeCell ref="B22:L22"/>
    <mergeCell ref="B23:L23"/>
    <mergeCell ref="B24:L24"/>
    <mergeCell ref="B25:L25"/>
    <mergeCell ref="B19:L19"/>
    <mergeCell ref="B20:L20"/>
    <mergeCell ref="B21:L21"/>
    <mergeCell ref="L6:M6"/>
    <mergeCell ref="C6:D6"/>
    <mergeCell ref="E6:F6"/>
    <mergeCell ref="B1:U1"/>
    <mergeCell ref="B2:U2"/>
    <mergeCell ref="G6:H6"/>
    <mergeCell ref="I6:J6"/>
    <mergeCell ref="A4:U4"/>
    <mergeCell ref="C5:D5"/>
    <mergeCell ref="E5:F5"/>
    <mergeCell ref="G5:H5"/>
    <mergeCell ref="I5:J5"/>
    <mergeCell ref="L5:M5"/>
    <mergeCell ref="N11:U11"/>
    <mergeCell ref="C14:J14"/>
    <mergeCell ref="R5:S5"/>
    <mergeCell ref="T5:U5"/>
    <mergeCell ref="N5:O5"/>
    <mergeCell ref="P5:Q5"/>
    <mergeCell ref="T6:U6"/>
    <mergeCell ref="N6:O6"/>
    <mergeCell ref="P6:Q6"/>
    <mergeCell ref="R6:S6"/>
  </mergeCells>
  <printOptions/>
  <pageMargins left="0.75" right="0.75" top="1" bottom="1" header="0.5" footer="0.5"/>
  <pageSetup horizontalDpi="600" verticalDpi="600" orientation="landscape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">
      <selection activeCell="N21" sqref="N21"/>
    </sheetView>
  </sheetViews>
  <sheetFormatPr defaultColWidth="9.00390625" defaultRowHeight="14.25"/>
  <cols>
    <col min="1" max="1" width="15.50390625" style="0" customWidth="1"/>
    <col min="2" max="17" width="7.50390625" style="0" customWidth="1"/>
  </cols>
  <sheetData>
    <row r="1" spans="2:20" ht="51" customHeight="1">
      <c r="B1" s="146" t="s">
        <v>136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66"/>
      <c r="S1" s="66"/>
      <c r="T1" s="67"/>
    </row>
    <row r="2" spans="2:20" ht="16.5" customHeight="1">
      <c r="B2" s="147" t="s">
        <v>137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68"/>
      <c r="S2" s="68"/>
      <c r="T2" s="68"/>
    </row>
    <row r="3" spans="1:256" ht="19.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34" t="s">
        <v>91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15">
      <c r="A5" s="57" t="s">
        <v>56</v>
      </c>
      <c r="B5" s="57" t="s">
        <v>57</v>
      </c>
      <c r="C5" s="231" t="s">
        <v>58</v>
      </c>
      <c r="D5" s="232"/>
      <c r="E5" s="235" t="s">
        <v>34</v>
      </c>
      <c r="F5" s="236"/>
      <c r="G5" s="235" t="s">
        <v>59</v>
      </c>
      <c r="H5" s="232"/>
      <c r="I5" s="70" t="s">
        <v>57</v>
      </c>
      <c r="J5" s="229" t="s">
        <v>62</v>
      </c>
      <c r="K5" s="230"/>
      <c r="L5" s="237" t="s">
        <v>60</v>
      </c>
      <c r="M5" s="232"/>
      <c r="N5" s="229" t="s">
        <v>92</v>
      </c>
      <c r="O5" s="230"/>
      <c r="P5" s="231" t="s">
        <v>58</v>
      </c>
      <c r="Q5" s="232"/>
    </row>
    <row r="6" spans="1:17" ht="15">
      <c r="A6" s="25" t="s">
        <v>3</v>
      </c>
      <c r="B6" s="25" t="s">
        <v>4</v>
      </c>
      <c r="C6" s="216" t="s">
        <v>13</v>
      </c>
      <c r="D6" s="233"/>
      <c r="E6" s="216" t="s">
        <v>12</v>
      </c>
      <c r="F6" s="233"/>
      <c r="G6" s="216" t="s">
        <v>65</v>
      </c>
      <c r="H6" s="233"/>
      <c r="I6" s="51" t="s">
        <v>4</v>
      </c>
      <c r="J6" s="210" t="s">
        <v>68</v>
      </c>
      <c r="K6" s="210"/>
      <c r="L6" s="216" t="s">
        <v>66</v>
      </c>
      <c r="M6" s="233"/>
      <c r="N6" s="210" t="s">
        <v>93</v>
      </c>
      <c r="O6" s="210"/>
      <c r="P6" s="216" t="s">
        <v>13</v>
      </c>
      <c r="Q6" s="233"/>
    </row>
    <row r="7" spans="1:17" ht="15">
      <c r="A7" s="59" t="s">
        <v>94</v>
      </c>
      <c r="B7" s="31" t="s">
        <v>145</v>
      </c>
      <c r="C7" s="32">
        <v>42735</v>
      </c>
      <c r="D7" s="32">
        <f aca="true" t="shared" si="0" ref="D7:D15">C7+1</f>
        <v>42736</v>
      </c>
      <c r="E7" s="33">
        <f aca="true" t="shared" si="1" ref="E7:E15">SUM(D7,1)</f>
        <v>42737</v>
      </c>
      <c r="F7" s="32">
        <f aca="true" t="shared" si="2" ref="F7:F15">E7</f>
        <v>42737</v>
      </c>
      <c r="G7" s="33">
        <f aca="true" t="shared" si="3" ref="G7:G15">F7+2</f>
        <v>42739</v>
      </c>
      <c r="H7" s="32">
        <f aca="true" t="shared" si="4" ref="H7:H15">G7</f>
        <v>42739</v>
      </c>
      <c r="I7" s="31" t="s">
        <v>146</v>
      </c>
      <c r="J7" s="32">
        <f>H7+3</f>
        <v>42742</v>
      </c>
      <c r="K7" s="32">
        <f aca="true" t="shared" si="5" ref="K7:K15">J7+1</f>
        <v>42743</v>
      </c>
      <c r="L7" s="32">
        <f aca="true" t="shared" si="6" ref="L7:L15">K7+2</f>
        <v>42745</v>
      </c>
      <c r="M7" s="32">
        <f aca="true" t="shared" si="7" ref="M7:M15">L7+1</f>
        <v>42746</v>
      </c>
      <c r="N7" s="32">
        <f aca="true" t="shared" si="8" ref="N7:N15">M7+5</f>
        <v>42751</v>
      </c>
      <c r="O7" s="32">
        <f aca="true" t="shared" si="9" ref="O7:O15">N7+1</f>
        <v>42752</v>
      </c>
      <c r="P7" s="33">
        <f aca="true" t="shared" si="10" ref="P7:P15">O7+4</f>
        <v>42756</v>
      </c>
      <c r="Q7" s="32">
        <f aca="true" t="shared" si="11" ref="Q7:Q15">P7+1</f>
        <v>42757</v>
      </c>
    </row>
    <row r="8" spans="1:17" ht="15">
      <c r="A8" s="58" t="s">
        <v>95</v>
      </c>
      <c r="B8" s="31" t="s">
        <v>255</v>
      </c>
      <c r="C8" s="32">
        <v>42742</v>
      </c>
      <c r="D8" s="32">
        <f t="shared" si="0"/>
        <v>42743</v>
      </c>
      <c r="E8" s="33">
        <f t="shared" si="1"/>
        <v>42744</v>
      </c>
      <c r="F8" s="32">
        <f t="shared" si="2"/>
        <v>42744</v>
      </c>
      <c r="G8" s="33">
        <f t="shared" si="3"/>
        <v>42746</v>
      </c>
      <c r="H8" s="32">
        <f t="shared" si="4"/>
        <v>42746</v>
      </c>
      <c r="I8" s="31" t="s">
        <v>260</v>
      </c>
      <c r="J8" s="32">
        <f>H8+3</f>
        <v>42749</v>
      </c>
      <c r="K8" s="32">
        <f t="shared" si="5"/>
        <v>42750</v>
      </c>
      <c r="L8" s="32">
        <f t="shared" si="6"/>
        <v>42752</v>
      </c>
      <c r="M8" s="32">
        <f t="shared" si="7"/>
        <v>42753</v>
      </c>
      <c r="N8" s="32">
        <f t="shared" si="8"/>
        <v>42758</v>
      </c>
      <c r="O8" s="32">
        <f t="shared" si="9"/>
        <v>42759</v>
      </c>
      <c r="P8" s="33">
        <f t="shared" si="10"/>
        <v>42763</v>
      </c>
      <c r="Q8" s="32">
        <f t="shared" si="11"/>
        <v>42764</v>
      </c>
    </row>
    <row r="9" spans="1:17" ht="15">
      <c r="A9" s="71" t="s">
        <v>138</v>
      </c>
      <c r="B9" s="31" t="s">
        <v>256</v>
      </c>
      <c r="C9" s="32">
        <v>42749</v>
      </c>
      <c r="D9" s="32">
        <f t="shared" si="0"/>
        <v>42750</v>
      </c>
      <c r="E9" s="33">
        <f t="shared" si="1"/>
        <v>42751</v>
      </c>
      <c r="F9" s="32">
        <f t="shared" si="2"/>
        <v>42751</v>
      </c>
      <c r="G9" s="33">
        <f t="shared" si="3"/>
        <v>42753</v>
      </c>
      <c r="H9" s="32">
        <f t="shared" si="4"/>
        <v>42753</v>
      </c>
      <c r="I9" s="31" t="s">
        <v>261</v>
      </c>
      <c r="J9" s="32">
        <f>H9+3</f>
        <v>42756</v>
      </c>
      <c r="K9" s="32">
        <f t="shared" si="5"/>
        <v>42757</v>
      </c>
      <c r="L9" s="32">
        <f t="shared" si="6"/>
        <v>42759</v>
      </c>
      <c r="M9" s="32">
        <f t="shared" si="7"/>
        <v>42760</v>
      </c>
      <c r="N9" s="32">
        <f t="shared" si="8"/>
        <v>42765</v>
      </c>
      <c r="O9" s="32">
        <f t="shared" si="9"/>
        <v>42766</v>
      </c>
      <c r="P9" s="33">
        <f t="shared" si="10"/>
        <v>42770</v>
      </c>
      <c r="Q9" s="32">
        <f t="shared" si="11"/>
        <v>42771</v>
      </c>
    </row>
    <row r="10" spans="1:17" ht="15">
      <c r="A10" s="59" t="s">
        <v>94</v>
      </c>
      <c r="B10" s="31" t="s">
        <v>257</v>
      </c>
      <c r="C10" s="32">
        <v>42756</v>
      </c>
      <c r="D10" s="32">
        <f t="shared" si="0"/>
        <v>42757</v>
      </c>
      <c r="E10" s="33">
        <f t="shared" si="1"/>
        <v>42758</v>
      </c>
      <c r="F10" s="32">
        <f t="shared" si="2"/>
        <v>42758</v>
      </c>
      <c r="G10" s="33">
        <f t="shared" si="3"/>
        <v>42760</v>
      </c>
      <c r="H10" s="32">
        <f t="shared" si="4"/>
        <v>42760</v>
      </c>
      <c r="I10" s="31" t="s">
        <v>262</v>
      </c>
      <c r="J10" s="32">
        <f>H10+3</f>
        <v>42763</v>
      </c>
      <c r="K10" s="32">
        <f t="shared" si="5"/>
        <v>42764</v>
      </c>
      <c r="L10" s="32">
        <f t="shared" si="6"/>
        <v>42766</v>
      </c>
      <c r="M10" s="32">
        <f t="shared" si="7"/>
        <v>42767</v>
      </c>
      <c r="N10" s="32">
        <f t="shared" si="8"/>
        <v>42772</v>
      </c>
      <c r="O10" s="32">
        <f t="shared" si="9"/>
        <v>42773</v>
      </c>
      <c r="P10" s="33">
        <f t="shared" si="10"/>
        <v>42777</v>
      </c>
      <c r="Q10" s="32">
        <f t="shared" si="11"/>
        <v>42778</v>
      </c>
    </row>
    <row r="11" spans="1:17" ht="15">
      <c r="A11" s="58" t="s">
        <v>95</v>
      </c>
      <c r="B11" s="31" t="s">
        <v>258</v>
      </c>
      <c r="C11" s="242" t="s">
        <v>289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>
      <c r="A12" s="71" t="s">
        <v>138</v>
      </c>
      <c r="B12" s="31" t="s">
        <v>259</v>
      </c>
      <c r="C12" s="242" t="s">
        <v>280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17" ht="15">
      <c r="A13" s="59" t="s">
        <v>94</v>
      </c>
      <c r="B13" s="31" t="s">
        <v>274</v>
      </c>
      <c r="C13" s="32">
        <v>42777</v>
      </c>
      <c r="D13" s="32">
        <f t="shared" si="0"/>
        <v>42778</v>
      </c>
      <c r="E13" s="33">
        <f t="shared" si="1"/>
        <v>42779</v>
      </c>
      <c r="F13" s="32">
        <f t="shared" si="2"/>
        <v>42779</v>
      </c>
      <c r="G13" s="33">
        <f t="shared" si="3"/>
        <v>42781</v>
      </c>
      <c r="H13" s="32">
        <f t="shared" si="4"/>
        <v>42781</v>
      </c>
      <c r="I13" s="31" t="s">
        <v>275</v>
      </c>
      <c r="J13" s="32">
        <f>H13+3</f>
        <v>42784</v>
      </c>
      <c r="K13" s="32">
        <f t="shared" si="5"/>
        <v>42785</v>
      </c>
      <c r="L13" s="32">
        <f t="shared" si="6"/>
        <v>42787</v>
      </c>
      <c r="M13" s="32">
        <f t="shared" si="7"/>
        <v>42788</v>
      </c>
      <c r="N13" s="32">
        <f t="shared" si="8"/>
        <v>42793</v>
      </c>
      <c r="O13" s="32">
        <f t="shared" si="9"/>
        <v>42794</v>
      </c>
      <c r="P13" s="33">
        <f t="shared" si="10"/>
        <v>42798</v>
      </c>
      <c r="Q13" s="32">
        <f t="shared" si="11"/>
        <v>42799</v>
      </c>
    </row>
    <row r="14" spans="1:17" ht="15">
      <c r="A14" s="58" t="s">
        <v>95</v>
      </c>
      <c r="B14" s="31" t="s">
        <v>276</v>
      </c>
      <c r="C14" s="32">
        <v>42784</v>
      </c>
      <c r="D14" s="32">
        <f t="shared" si="0"/>
        <v>42785</v>
      </c>
      <c r="E14" s="33">
        <f t="shared" si="1"/>
        <v>42786</v>
      </c>
      <c r="F14" s="32">
        <f t="shared" si="2"/>
        <v>42786</v>
      </c>
      <c r="G14" s="33">
        <f t="shared" si="3"/>
        <v>42788</v>
      </c>
      <c r="H14" s="32">
        <f t="shared" si="4"/>
        <v>42788</v>
      </c>
      <c r="I14" s="31" t="s">
        <v>277</v>
      </c>
      <c r="J14" s="32">
        <f>H14+3</f>
        <v>42791</v>
      </c>
      <c r="K14" s="32">
        <f t="shared" si="5"/>
        <v>42792</v>
      </c>
      <c r="L14" s="32">
        <f t="shared" si="6"/>
        <v>42794</v>
      </c>
      <c r="M14" s="32">
        <f t="shared" si="7"/>
        <v>42795</v>
      </c>
      <c r="N14" s="32">
        <f t="shared" si="8"/>
        <v>42800</v>
      </c>
      <c r="O14" s="32">
        <f t="shared" si="9"/>
        <v>42801</v>
      </c>
      <c r="P14" s="33">
        <f t="shared" si="10"/>
        <v>42805</v>
      </c>
      <c r="Q14" s="32">
        <f t="shared" si="11"/>
        <v>42806</v>
      </c>
    </row>
    <row r="15" spans="1:17" ht="15">
      <c r="A15" s="71" t="s">
        <v>138</v>
      </c>
      <c r="B15" s="31" t="s">
        <v>278</v>
      </c>
      <c r="C15" s="32">
        <v>42791</v>
      </c>
      <c r="D15" s="32">
        <f t="shared" si="0"/>
        <v>42792</v>
      </c>
      <c r="E15" s="33">
        <f t="shared" si="1"/>
        <v>42793</v>
      </c>
      <c r="F15" s="32">
        <f t="shared" si="2"/>
        <v>42793</v>
      </c>
      <c r="G15" s="33">
        <f t="shared" si="3"/>
        <v>42795</v>
      </c>
      <c r="H15" s="32">
        <f t="shared" si="4"/>
        <v>42795</v>
      </c>
      <c r="I15" s="31" t="s">
        <v>279</v>
      </c>
      <c r="J15" s="32">
        <f>H15+3</f>
        <v>42798</v>
      </c>
      <c r="K15" s="32">
        <f t="shared" si="5"/>
        <v>42799</v>
      </c>
      <c r="L15" s="32">
        <f t="shared" si="6"/>
        <v>42801</v>
      </c>
      <c r="M15" s="32">
        <f t="shared" si="7"/>
        <v>42802</v>
      </c>
      <c r="N15" s="32">
        <f t="shared" si="8"/>
        <v>42807</v>
      </c>
      <c r="O15" s="32">
        <f t="shared" si="9"/>
        <v>42808</v>
      </c>
      <c r="P15" s="33">
        <f t="shared" si="10"/>
        <v>42812</v>
      </c>
      <c r="Q15" s="32">
        <f t="shared" si="11"/>
        <v>42813</v>
      </c>
    </row>
    <row r="16" spans="1:17" ht="15">
      <c r="A16" s="6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64" t="s">
        <v>42</v>
      </c>
      <c r="B17" s="239" t="s">
        <v>75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1"/>
      <c r="N17" s="1"/>
      <c r="O17" s="1"/>
      <c r="P17" s="1"/>
      <c r="Q17" s="1"/>
    </row>
    <row r="18" spans="1:17" ht="15.75" customHeight="1">
      <c r="A18" s="61" t="s">
        <v>76</v>
      </c>
      <c r="B18" s="240" t="s">
        <v>77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1"/>
      <c r="N18" s="1"/>
      <c r="O18" s="1"/>
      <c r="P18" s="1"/>
      <c r="Q18" s="1"/>
    </row>
    <row r="19" spans="1:17" ht="15.75" customHeight="1">
      <c r="A19" s="61" t="s">
        <v>48</v>
      </c>
      <c r="B19" s="240" t="s">
        <v>78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1"/>
      <c r="N19" s="1"/>
      <c r="O19" s="1"/>
      <c r="P19" s="1"/>
      <c r="Q19" s="1"/>
    </row>
    <row r="20" spans="1:17" ht="15.75" customHeight="1">
      <c r="A20" s="61" t="s">
        <v>79</v>
      </c>
      <c r="B20" s="240" t="s">
        <v>96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1"/>
      <c r="N20" s="1"/>
      <c r="O20" s="1"/>
      <c r="P20" s="1"/>
      <c r="Q20" s="1"/>
    </row>
    <row r="21" spans="1:17" ht="15.75" customHeight="1">
      <c r="A21" s="62" t="s">
        <v>85</v>
      </c>
      <c r="B21" s="240" t="s">
        <v>86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1"/>
      <c r="N21" s="1"/>
      <c r="O21" s="1"/>
      <c r="P21" s="1"/>
      <c r="Q21" s="1"/>
    </row>
    <row r="22" spans="1:17" ht="15.75" customHeight="1">
      <c r="A22" s="61" t="s">
        <v>81</v>
      </c>
      <c r="B22" s="240" t="s">
        <v>97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1"/>
      <c r="N22" s="1"/>
      <c r="O22" s="1"/>
      <c r="P22" s="1"/>
      <c r="Q22" s="1"/>
    </row>
    <row r="23" spans="1:17" ht="15.75" customHeight="1">
      <c r="A23" s="61" t="s">
        <v>54</v>
      </c>
      <c r="B23" s="240" t="s">
        <v>98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1"/>
      <c r="N23" s="1"/>
      <c r="O23" s="1"/>
      <c r="P23" s="1"/>
      <c r="Q23" s="1"/>
    </row>
  </sheetData>
  <mergeCells count="26">
    <mergeCell ref="B22:L22"/>
    <mergeCell ref="B23:L23"/>
    <mergeCell ref="B17:L17"/>
    <mergeCell ref="B18:L18"/>
    <mergeCell ref="B19:L19"/>
    <mergeCell ref="B20:L20"/>
    <mergeCell ref="B21:L21"/>
    <mergeCell ref="C6:D6"/>
    <mergeCell ref="E6:F6"/>
    <mergeCell ref="G6:H6"/>
    <mergeCell ref="J6:K6"/>
    <mergeCell ref="N5:O5"/>
    <mergeCell ref="P5:Q5"/>
    <mergeCell ref="L6:M6"/>
    <mergeCell ref="N6:O6"/>
    <mergeCell ref="P6:Q6"/>
    <mergeCell ref="C11:Q11"/>
    <mergeCell ref="C12:Q12"/>
    <mergeCell ref="B1:Q1"/>
    <mergeCell ref="B2:Q2"/>
    <mergeCell ref="A4:Q4"/>
    <mergeCell ref="C5:D5"/>
    <mergeCell ref="E5:F5"/>
    <mergeCell ref="G5:H5"/>
    <mergeCell ref="J5:K5"/>
    <mergeCell ref="L5:M5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M30" sqref="M30"/>
    </sheetView>
  </sheetViews>
  <sheetFormatPr defaultColWidth="9.00390625" defaultRowHeight="14.25"/>
  <cols>
    <col min="1" max="1" width="19.50390625" style="0" customWidth="1"/>
    <col min="2" max="2" width="7.50390625" style="0" customWidth="1"/>
    <col min="3" max="27" width="6.75390625" style="0" customWidth="1"/>
  </cols>
  <sheetData>
    <row r="1" spans="2:27" ht="46.5" customHeight="1">
      <c r="B1" s="146" t="s">
        <v>136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2:27" ht="16.5" customHeight="1">
      <c r="B2" s="147" t="s">
        <v>137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56" ht="14.2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7" ht="15" hidden="1">
      <c r="A4" s="234" t="s">
        <v>99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15" hidden="1">
      <c r="A5" s="57" t="s">
        <v>56</v>
      </c>
      <c r="B5" s="57" t="s">
        <v>57</v>
      </c>
      <c r="C5" s="238" t="s">
        <v>31</v>
      </c>
      <c r="D5" s="230"/>
      <c r="E5" s="230" t="s">
        <v>58</v>
      </c>
      <c r="F5" s="230"/>
      <c r="G5" s="245" t="s">
        <v>34</v>
      </c>
      <c r="H5" s="230"/>
      <c r="I5" s="235" t="s">
        <v>59</v>
      </c>
      <c r="J5" s="232"/>
      <c r="K5" s="235" t="s">
        <v>100</v>
      </c>
      <c r="L5" s="232"/>
      <c r="M5" s="57" t="s">
        <v>57</v>
      </c>
      <c r="N5" s="238" t="s">
        <v>101</v>
      </c>
      <c r="O5" s="230"/>
      <c r="P5" s="229" t="s">
        <v>102</v>
      </c>
      <c r="Q5" s="230"/>
      <c r="R5" s="229" t="s">
        <v>103</v>
      </c>
      <c r="S5" s="230"/>
      <c r="T5" s="229" t="s">
        <v>104</v>
      </c>
      <c r="U5" s="230"/>
      <c r="V5" s="235" t="s">
        <v>100</v>
      </c>
      <c r="W5" s="232"/>
      <c r="X5" s="238" t="s">
        <v>105</v>
      </c>
      <c r="Y5" s="230"/>
      <c r="Z5" s="238" t="s">
        <v>31</v>
      </c>
      <c r="AA5" s="230"/>
    </row>
    <row r="6" spans="1:27" ht="15" hidden="1">
      <c r="A6" s="25" t="s">
        <v>3</v>
      </c>
      <c r="B6" s="25" t="s">
        <v>4</v>
      </c>
      <c r="C6" s="210" t="s">
        <v>16</v>
      </c>
      <c r="D6" s="210"/>
      <c r="E6" s="210" t="s">
        <v>13</v>
      </c>
      <c r="F6" s="210"/>
      <c r="G6" s="210" t="s">
        <v>12</v>
      </c>
      <c r="H6" s="210"/>
      <c r="I6" s="216" t="s">
        <v>65</v>
      </c>
      <c r="J6" s="233"/>
      <c r="K6" s="216" t="s">
        <v>14</v>
      </c>
      <c r="L6" s="233"/>
      <c r="M6" s="25" t="s">
        <v>4</v>
      </c>
      <c r="N6" s="210" t="s">
        <v>106</v>
      </c>
      <c r="O6" s="210"/>
      <c r="P6" s="210" t="s">
        <v>107</v>
      </c>
      <c r="Q6" s="210"/>
      <c r="R6" s="210" t="s">
        <v>108</v>
      </c>
      <c r="S6" s="210"/>
      <c r="T6" s="210" t="s">
        <v>108</v>
      </c>
      <c r="U6" s="210"/>
      <c r="V6" s="216" t="s">
        <v>14</v>
      </c>
      <c r="W6" s="233"/>
      <c r="X6" s="210" t="s">
        <v>273</v>
      </c>
      <c r="Y6" s="210"/>
      <c r="Z6" s="210" t="s">
        <v>109</v>
      </c>
      <c r="AA6" s="210"/>
    </row>
    <row r="7" spans="1:27" ht="15" hidden="1">
      <c r="A7" s="26" t="s">
        <v>110</v>
      </c>
      <c r="B7" s="27"/>
      <c r="C7" s="215" t="s">
        <v>111</v>
      </c>
      <c r="D7" s="215"/>
      <c r="E7" s="215" t="s">
        <v>112</v>
      </c>
      <c r="F7" s="215"/>
      <c r="G7" s="215" t="s">
        <v>113</v>
      </c>
      <c r="H7" s="215"/>
      <c r="I7" s="246" t="s">
        <v>114</v>
      </c>
      <c r="J7" s="247"/>
      <c r="K7" s="246" t="s">
        <v>115</v>
      </c>
      <c r="L7" s="247"/>
      <c r="M7" s="27"/>
      <c r="N7" s="215" t="s">
        <v>111</v>
      </c>
      <c r="O7" s="215"/>
      <c r="P7" s="215" t="s">
        <v>116</v>
      </c>
      <c r="Q7" s="215"/>
      <c r="R7" s="215" t="s">
        <v>117</v>
      </c>
      <c r="S7" s="215"/>
      <c r="T7" s="215" t="s">
        <v>118</v>
      </c>
      <c r="U7" s="215"/>
      <c r="V7" s="215" t="s">
        <v>111</v>
      </c>
      <c r="W7" s="215"/>
      <c r="X7" s="215" t="s">
        <v>119</v>
      </c>
      <c r="Y7" s="215"/>
      <c r="Z7" s="215" t="s">
        <v>111</v>
      </c>
      <c r="AA7" s="215"/>
    </row>
    <row r="8" spans="1:27" ht="15" hidden="1">
      <c r="A8" s="59" t="s">
        <v>122</v>
      </c>
      <c r="B8" s="31" t="s">
        <v>147</v>
      </c>
      <c r="C8" s="32">
        <v>42719</v>
      </c>
      <c r="D8" s="32">
        <f aca="true" t="shared" si="0" ref="D8:D22">C8+1</f>
        <v>42720</v>
      </c>
      <c r="E8" s="33">
        <f aca="true" t="shared" si="1" ref="E8:E22">SUM(D8,1)</f>
        <v>42721</v>
      </c>
      <c r="F8" s="32">
        <f aca="true" t="shared" si="2" ref="F8:F22">E8</f>
        <v>42721</v>
      </c>
      <c r="G8" s="33">
        <f aca="true" t="shared" si="3" ref="G8:G22">SUM(F8,1)</f>
        <v>42722</v>
      </c>
      <c r="H8" s="32">
        <f aca="true" t="shared" si="4" ref="H8:H22">SUM(G8,0)</f>
        <v>42722</v>
      </c>
      <c r="I8" s="32">
        <f>H8+2</f>
        <v>42724</v>
      </c>
      <c r="J8" s="32">
        <f aca="true" t="shared" si="5" ref="J8:J22">I8+0</f>
        <v>42724</v>
      </c>
      <c r="K8" s="32">
        <f>J8+1</f>
        <v>42725</v>
      </c>
      <c r="L8" s="32">
        <f>K8</f>
        <v>42725</v>
      </c>
      <c r="M8" s="31" t="s">
        <v>148</v>
      </c>
      <c r="N8" s="32">
        <f>L8+8</f>
        <v>42733</v>
      </c>
      <c r="O8" s="32">
        <f aca="true" t="shared" si="6" ref="O8:O22">N8+1</f>
        <v>42734</v>
      </c>
      <c r="P8" s="32">
        <f>N8+2</f>
        <v>42735</v>
      </c>
      <c r="Q8" s="32">
        <f>P8+1</f>
        <v>42736</v>
      </c>
      <c r="R8" s="33">
        <f>SUM(Q8,6)</f>
        <v>42742</v>
      </c>
      <c r="S8" s="32">
        <f>R8+2</f>
        <v>42744</v>
      </c>
      <c r="T8" s="33">
        <f>SUM(S8,)</f>
        <v>42744</v>
      </c>
      <c r="U8" s="32">
        <f aca="true" t="shared" si="7" ref="U8:U22">T8+1</f>
        <v>42745</v>
      </c>
      <c r="V8" s="32">
        <f>U8+2</f>
        <v>42747</v>
      </c>
      <c r="W8" s="32">
        <f>V8+1</f>
        <v>42748</v>
      </c>
      <c r="X8" s="32">
        <f>W8+5</f>
        <v>42753</v>
      </c>
      <c r="Y8" s="32">
        <f>X8</f>
        <v>42753</v>
      </c>
      <c r="Z8" s="32">
        <f>W8+6</f>
        <v>42754</v>
      </c>
      <c r="AA8" s="32">
        <f>Z8+1</f>
        <v>42755</v>
      </c>
    </row>
    <row r="9" spans="1:27" ht="15" hidden="1">
      <c r="A9" s="58" t="s">
        <v>120</v>
      </c>
      <c r="B9" s="31" t="s">
        <v>149</v>
      </c>
      <c r="C9" s="32">
        <v>42726</v>
      </c>
      <c r="D9" s="32">
        <f t="shared" si="0"/>
        <v>42727</v>
      </c>
      <c r="E9" s="33">
        <f t="shared" si="1"/>
        <v>42728</v>
      </c>
      <c r="F9" s="32">
        <f t="shared" si="2"/>
        <v>42728</v>
      </c>
      <c r="G9" s="33">
        <f t="shared" si="3"/>
        <v>42729</v>
      </c>
      <c r="H9" s="32">
        <f t="shared" si="4"/>
        <v>42729</v>
      </c>
      <c r="I9" s="32">
        <f>H9+2</f>
        <v>42731</v>
      </c>
      <c r="J9" s="32">
        <f t="shared" si="5"/>
        <v>42731</v>
      </c>
      <c r="K9" s="32">
        <f>J9+1</f>
        <v>42732</v>
      </c>
      <c r="L9" s="32">
        <f>K9</f>
        <v>42732</v>
      </c>
      <c r="M9" s="31" t="s">
        <v>150</v>
      </c>
      <c r="N9" s="32">
        <f>L9+8</f>
        <v>42740</v>
      </c>
      <c r="O9" s="32">
        <f t="shared" si="6"/>
        <v>42741</v>
      </c>
      <c r="P9" s="32">
        <f>N9+2</f>
        <v>42742</v>
      </c>
      <c r="Q9" s="32">
        <f>P9+1</f>
        <v>42743</v>
      </c>
      <c r="R9" s="33">
        <f>SUM(Q9,6)</f>
        <v>42749</v>
      </c>
      <c r="S9" s="32">
        <f>R9+2</f>
        <v>42751</v>
      </c>
      <c r="T9" s="33">
        <f>SUM(S9,)</f>
        <v>42751</v>
      </c>
      <c r="U9" s="32">
        <f t="shared" si="7"/>
        <v>42752</v>
      </c>
      <c r="V9" s="32">
        <f>U9+2</f>
        <v>42754</v>
      </c>
      <c r="W9" s="32">
        <f>V9+1</f>
        <v>42755</v>
      </c>
      <c r="X9" s="32">
        <f>W9+5</f>
        <v>42760</v>
      </c>
      <c r="Y9" s="32">
        <f>X9</f>
        <v>42760</v>
      </c>
      <c r="Z9" s="32">
        <f>W9+6</f>
        <v>42761</v>
      </c>
      <c r="AA9" s="32">
        <f>Z9+1</f>
        <v>42762</v>
      </c>
    </row>
    <row r="10" spans="1:27" ht="15" hidden="1">
      <c r="A10" s="91" t="s">
        <v>270</v>
      </c>
      <c r="B10" s="31" t="s">
        <v>151</v>
      </c>
      <c r="C10" s="32">
        <v>42733</v>
      </c>
      <c r="D10" s="32">
        <f t="shared" si="0"/>
        <v>42734</v>
      </c>
      <c r="E10" s="33">
        <f t="shared" si="1"/>
        <v>42735</v>
      </c>
      <c r="F10" s="32">
        <f t="shared" si="2"/>
        <v>42735</v>
      </c>
      <c r="G10" s="33">
        <f t="shared" si="3"/>
        <v>42736</v>
      </c>
      <c r="H10" s="32">
        <f t="shared" si="4"/>
        <v>42736</v>
      </c>
      <c r="I10" s="32">
        <f>H10+2</f>
        <v>42738</v>
      </c>
      <c r="J10" s="32">
        <f t="shared" si="5"/>
        <v>42738</v>
      </c>
      <c r="K10" s="32">
        <f>J10+1</f>
        <v>42739</v>
      </c>
      <c r="L10" s="32">
        <f>K10</f>
        <v>42739</v>
      </c>
      <c r="M10" s="31" t="s">
        <v>152</v>
      </c>
      <c r="N10" s="32">
        <f>L10+8</f>
        <v>42747</v>
      </c>
      <c r="O10" s="32">
        <f t="shared" si="6"/>
        <v>42748</v>
      </c>
      <c r="P10" s="32">
        <f>N10+2</f>
        <v>42749</v>
      </c>
      <c r="Q10" s="32">
        <f>P10+1</f>
        <v>42750</v>
      </c>
      <c r="R10" s="33">
        <f>SUM(Q10,6)</f>
        <v>42756</v>
      </c>
      <c r="S10" s="32">
        <f>R10+2</f>
        <v>42758</v>
      </c>
      <c r="T10" s="33">
        <f>SUM(S10,)</f>
        <v>42758</v>
      </c>
      <c r="U10" s="32">
        <f t="shared" si="7"/>
        <v>42759</v>
      </c>
      <c r="V10" s="32">
        <f>U10+2</f>
        <v>42761</v>
      </c>
      <c r="W10" s="32">
        <f>V10+1</f>
        <v>42762</v>
      </c>
      <c r="X10" s="32">
        <f>W10+5</f>
        <v>42767</v>
      </c>
      <c r="Y10" s="32">
        <f>X10</f>
        <v>42767</v>
      </c>
      <c r="Z10" s="32">
        <f>W10+6</f>
        <v>42768</v>
      </c>
      <c r="AA10" s="32">
        <f>Z10+1</f>
        <v>42769</v>
      </c>
    </row>
    <row r="11" spans="1:27" ht="15" hidden="1">
      <c r="A11" s="59" t="s">
        <v>123</v>
      </c>
      <c r="B11" s="31" t="s">
        <v>153</v>
      </c>
      <c r="C11" s="32">
        <v>42740</v>
      </c>
      <c r="D11" s="32">
        <f t="shared" si="0"/>
        <v>42741</v>
      </c>
      <c r="E11" s="33">
        <f t="shared" si="1"/>
        <v>42742</v>
      </c>
      <c r="F11" s="32">
        <f t="shared" si="2"/>
        <v>42742</v>
      </c>
      <c r="G11" s="33">
        <f t="shared" si="3"/>
        <v>42743</v>
      </c>
      <c r="H11" s="32">
        <f t="shared" si="4"/>
        <v>42743</v>
      </c>
      <c r="I11" s="32">
        <f>H11+2</f>
        <v>42745</v>
      </c>
      <c r="J11" s="32">
        <f t="shared" si="5"/>
        <v>42745</v>
      </c>
      <c r="K11" s="32">
        <f>J11+1</f>
        <v>42746</v>
      </c>
      <c r="L11" s="32">
        <f>K11</f>
        <v>42746</v>
      </c>
      <c r="M11" s="31" t="s">
        <v>154</v>
      </c>
      <c r="N11" s="32">
        <f>L11+8</f>
        <v>42754</v>
      </c>
      <c r="O11" s="32">
        <f t="shared" si="6"/>
        <v>42755</v>
      </c>
      <c r="P11" s="32">
        <f>N11+2</f>
        <v>42756</v>
      </c>
      <c r="Q11" s="32">
        <f>P11+1</f>
        <v>42757</v>
      </c>
      <c r="R11" s="33">
        <f>SUM(Q11,6)</f>
        <v>42763</v>
      </c>
      <c r="S11" s="32">
        <f>R11+2</f>
        <v>42765</v>
      </c>
      <c r="T11" s="33">
        <f>SUM(S11,)</f>
        <v>42765</v>
      </c>
      <c r="U11" s="32">
        <f t="shared" si="7"/>
        <v>42766</v>
      </c>
      <c r="V11" s="32">
        <f>U11+2</f>
        <v>42768</v>
      </c>
      <c r="W11" s="32">
        <f>V11+1</f>
        <v>42769</v>
      </c>
      <c r="X11" s="32">
        <f>W11+5</f>
        <v>42774</v>
      </c>
      <c r="Y11" s="32">
        <f>X11</f>
        <v>42774</v>
      </c>
      <c r="Z11" s="32">
        <f>W11+6</f>
        <v>42775</v>
      </c>
      <c r="AA11" s="32">
        <f>Z11+1</f>
        <v>42776</v>
      </c>
    </row>
    <row r="12" spans="1:27" ht="15">
      <c r="A12" s="94" t="s">
        <v>99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95"/>
    </row>
    <row r="13" spans="1:27" ht="15">
      <c r="A13" s="57" t="s">
        <v>56</v>
      </c>
      <c r="B13" s="57" t="s">
        <v>57</v>
      </c>
      <c r="C13" s="238" t="s">
        <v>31</v>
      </c>
      <c r="D13" s="230"/>
      <c r="E13" s="230" t="s">
        <v>58</v>
      </c>
      <c r="F13" s="230"/>
      <c r="G13" s="245" t="s">
        <v>34</v>
      </c>
      <c r="H13" s="230"/>
      <c r="I13" s="235" t="s">
        <v>100</v>
      </c>
      <c r="J13" s="236"/>
      <c r="K13" s="57" t="s">
        <v>57</v>
      </c>
      <c r="L13" s="237" t="s">
        <v>101</v>
      </c>
      <c r="M13" s="252"/>
      <c r="N13" s="253" t="s">
        <v>102</v>
      </c>
      <c r="O13" s="254"/>
      <c r="P13" s="253" t="s">
        <v>103</v>
      </c>
      <c r="Q13" s="254"/>
      <c r="R13" s="253" t="s">
        <v>104</v>
      </c>
      <c r="S13" s="254"/>
      <c r="T13" s="235" t="s">
        <v>100</v>
      </c>
      <c r="U13" s="236"/>
      <c r="V13" s="237" t="s">
        <v>105</v>
      </c>
      <c r="W13" s="252"/>
      <c r="X13" s="238" t="s">
        <v>31</v>
      </c>
      <c r="Y13" s="230"/>
      <c r="Z13" s="96"/>
      <c r="AA13" s="3"/>
    </row>
    <row r="14" spans="1:27" ht="15">
      <c r="A14" s="25" t="s">
        <v>3</v>
      </c>
      <c r="B14" s="25" t="s">
        <v>4</v>
      </c>
      <c r="C14" s="210" t="s">
        <v>16</v>
      </c>
      <c r="D14" s="210"/>
      <c r="E14" s="210" t="s">
        <v>13</v>
      </c>
      <c r="F14" s="210"/>
      <c r="G14" s="210" t="s">
        <v>12</v>
      </c>
      <c r="H14" s="210"/>
      <c r="I14" s="216" t="s">
        <v>14</v>
      </c>
      <c r="J14" s="233"/>
      <c r="K14" s="25" t="s">
        <v>4</v>
      </c>
      <c r="L14" s="216" t="s">
        <v>106</v>
      </c>
      <c r="M14" s="233"/>
      <c r="N14" s="216" t="s">
        <v>107</v>
      </c>
      <c r="O14" s="233"/>
      <c r="P14" s="216" t="s">
        <v>108</v>
      </c>
      <c r="Q14" s="233"/>
      <c r="R14" s="216" t="s">
        <v>108</v>
      </c>
      <c r="S14" s="233"/>
      <c r="T14" s="216" t="s">
        <v>14</v>
      </c>
      <c r="U14" s="233"/>
      <c r="V14" s="216" t="s">
        <v>273</v>
      </c>
      <c r="W14" s="233"/>
      <c r="X14" s="210" t="s">
        <v>109</v>
      </c>
      <c r="Y14" s="210"/>
      <c r="Z14" s="97"/>
      <c r="AA14" s="98"/>
    </row>
    <row r="15" spans="1:27" ht="15">
      <c r="A15" s="26" t="s">
        <v>110</v>
      </c>
      <c r="B15" s="27"/>
      <c r="C15" s="215" t="s">
        <v>111</v>
      </c>
      <c r="D15" s="215"/>
      <c r="E15" s="215" t="s">
        <v>112</v>
      </c>
      <c r="F15" s="215"/>
      <c r="G15" s="215" t="s">
        <v>113</v>
      </c>
      <c r="H15" s="215"/>
      <c r="I15" s="216" t="s">
        <v>115</v>
      </c>
      <c r="J15" s="233"/>
      <c r="K15" s="27"/>
      <c r="L15" s="216" t="s">
        <v>111</v>
      </c>
      <c r="M15" s="233"/>
      <c r="N15" s="216" t="s">
        <v>116</v>
      </c>
      <c r="O15" s="233"/>
      <c r="P15" s="216" t="s">
        <v>117</v>
      </c>
      <c r="Q15" s="233"/>
      <c r="R15" s="216" t="s">
        <v>118</v>
      </c>
      <c r="S15" s="233"/>
      <c r="T15" s="216" t="s">
        <v>111</v>
      </c>
      <c r="U15" s="233"/>
      <c r="V15" s="216" t="s">
        <v>119</v>
      </c>
      <c r="W15" s="233"/>
      <c r="X15" s="210" t="s">
        <v>111</v>
      </c>
      <c r="Y15" s="210"/>
      <c r="Z15" s="97"/>
      <c r="AA15" s="98"/>
    </row>
    <row r="16" spans="1:27" ht="15">
      <c r="A16" s="88" t="s">
        <v>121</v>
      </c>
      <c r="B16" s="31" t="s">
        <v>155</v>
      </c>
      <c r="C16" s="32">
        <v>42747</v>
      </c>
      <c r="D16" s="32">
        <f t="shared" si="0"/>
        <v>42748</v>
      </c>
      <c r="E16" s="33">
        <f t="shared" si="1"/>
        <v>42749</v>
      </c>
      <c r="F16" s="32">
        <f t="shared" si="2"/>
        <v>42749</v>
      </c>
      <c r="G16" s="33">
        <f t="shared" si="3"/>
        <v>42750</v>
      </c>
      <c r="H16" s="32">
        <f t="shared" si="4"/>
        <v>42750</v>
      </c>
      <c r="I16" s="32">
        <f aca="true" t="shared" si="8" ref="I16:I22">H16+3</f>
        <v>42753</v>
      </c>
      <c r="J16" s="32">
        <f t="shared" si="5"/>
        <v>42753</v>
      </c>
      <c r="K16" s="31" t="s">
        <v>156</v>
      </c>
      <c r="L16" s="32">
        <f aca="true" t="shared" si="9" ref="L16:L22">J16+8</f>
        <v>42761</v>
      </c>
      <c r="M16" s="93">
        <f aca="true" t="shared" si="10" ref="M16:N20">L16+1</f>
        <v>42762</v>
      </c>
      <c r="N16" s="32">
        <f t="shared" si="10"/>
        <v>42763</v>
      </c>
      <c r="O16" s="32">
        <f t="shared" si="6"/>
        <v>42764</v>
      </c>
      <c r="P16" s="32">
        <f aca="true" t="shared" si="11" ref="P16:P22">O16+6</f>
        <v>42770</v>
      </c>
      <c r="Q16" s="32">
        <f aca="true" t="shared" si="12" ref="Q16:Q22">P16+2</f>
        <v>42772</v>
      </c>
      <c r="R16" s="33">
        <f aca="true" t="shared" si="13" ref="R16:R22">Q16</f>
        <v>42772</v>
      </c>
      <c r="S16" s="32">
        <f aca="true" t="shared" si="14" ref="S16:S22">R16+1</f>
        <v>42773</v>
      </c>
      <c r="T16" s="33">
        <f aca="true" t="shared" si="15" ref="T16:T22">S16+2</f>
        <v>42775</v>
      </c>
      <c r="U16" s="32">
        <f t="shared" si="7"/>
        <v>42776</v>
      </c>
      <c r="V16" s="32">
        <f aca="true" t="shared" si="16" ref="V16:V22">U16+5</f>
        <v>42781</v>
      </c>
      <c r="W16" s="32">
        <f aca="true" t="shared" si="17" ref="W16:W22">V16</f>
        <v>42781</v>
      </c>
      <c r="X16" s="32">
        <f aca="true" t="shared" si="18" ref="X16:Y20">W16+1</f>
        <v>42782</v>
      </c>
      <c r="Y16" s="32">
        <f t="shared" si="18"/>
        <v>42783</v>
      </c>
      <c r="Z16" s="44"/>
      <c r="AA16" s="44"/>
    </row>
    <row r="17" spans="1:27" ht="15">
      <c r="A17" s="59" t="s">
        <v>122</v>
      </c>
      <c r="B17" s="31" t="s">
        <v>247</v>
      </c>
      <c r="C17" s="32">
        <v>42754</v>
      </c>
      <c r="D17" s="32">
        <f t="shared" si="0"/>
        <v>42755</v>
      </c>
      <c r="E17" s="33">
        <f t="shared" si="1"/>
        <v>42756</v>
      </c>
      <c r="F17" s="32">
        <f t="shared" si="2"/>
        <v>42756</v>
      </c>
      <c r="G17" s="33">
        <f t="shared" si="3"/>
        <v>42757</v>
      </c>
      <c r="H17" s="32">
        <f t="shared" si="4"/>
        <v>42757</v>
      </c>
      <c r="I17" s="32">
        <f t="shared" si="8"/>
        <v>42760</v>
      </c>
      <c r="J17" s="32">
        <f t="shared" si="5"/>
        <v>42760</v>
      </c>
      <c r="K17" s="31" t="s">
        <v>251</v>
      </c>
      <c r="L17" s="32">
        <f t="shared" si="9"/>
        <v>42768</v>
      </c>
      <c r="M17" s="93">
        <f t="shared" si="10"/>
        <v>42769</v>
      </c>
      <c r="N17" s="32">
        <f t="shared" si="10"/>
        <v>42770</v>
      </c>
      <c r="O17" s="32">
        <f t="shared" si="6"/>
        <v>42771</v>
      </c>
      <c r="P17" s="32">
        <f t="shared" si="11"/>
        <v>42777</v>
      </c>
      <c r="Q17" s="32">
        <f t="shared" si="12"/>
        <v>42779</v>
      </c>
      <c r="R17" s="33">
        <f t="shared" si="13"/>
        <v>42779</v>
      </c>
      <c r="S17" s="32">
        <f t="shared" si="14"/>
        <v>42780</v>
      </c>
      <c r="T17" s="33">
        <f t="shared" si="15"/>
        <v>42782</v>
      </c>
      <c r="U17" s="32">
        <f t="shared" si="7"/>
        <v>42783</v>
      </c>
      <c r="V17" s="32">
        <f t="shared" si="16"/>
        <v>42788</v>
      </c>
      <c r="W17" s="32">
        <f t="shared" si="17"/>
        <v>42788</v>
      </c>
      <c r="X17" s="32">
        <f t="shared" si="18"/>
        <v>42789</v>
      </c>
      <c r="Y17" s="32">
        <f t="shared" si="18"/>
        <v>42790</v>
      </c>
      <c r="Z17" s="44"/>
      <c r="AA17" s="44"/>
    </row>
    <row r="18" spans="1:27" ht="15">
      <c r="A18" s="58" t="s">
        <v>120</v>
      </c>
      <c r="B18" s="31" t="s">
        <v>248</v>
      </c>
      <c r="C18" s="32">
        <v>42761</v>
      </c>
      <c r="D18" s="32">
        <f t="shared" si="0"/>
        <v>42762</v>
      </c>
      <c r="E18" s="33">
        <f t="shared" si="1"/>
        <v>42763</v>
      </c>
      <c r="F18" s="32">
        <f t="shared" si="2"/>
        <v>42763</v>
      </c>
      <c r="G18" s="33">
        <f t="shared" si="3"/>
        <v>42764</v>
      </c>
      <c r="H18" s="32">
        <f t="shared" si="4"/>
        <v>42764</v>
      </c>
      <c r="I18" s="32">
        <f t="shared" si="8"/>
        <v>42767</v>
      </c>
      <c r="J18" s="32">
        <f t="shared" si="5"/>
        <v>42767</v>
      </c>
      <c r="K18" s="31" t="s">
        <v>252</v>
      </c>
      <c r="L18" s="32">
        <f t="shared" si="9"/>
        <v>42775</v>
      </c>
      <c r="M18" s="93">
        <f t="shared" si="10"/>
        <v>42776</v>
      </c>
      <c r="N18" s="32">
        <f t="shared" si="10"/>
        <v>42777</v>
      </c>
      <c r="O18" s="32">
        <f t="shared" si="6"/>
        <v>42778</v>
      </c>
      <c r="P18" s="32">
        <f t="shared" si="11"/>
        <v>42784</v>
      </c>
      <c r="Q18" s="32">
        <f t="shared" si="12"/>
        <v>42786</v>
      </c>
      <c r="R18" s="33">
        <f t="shared" si="13"/>
        <v>42786</v>
      </c>
      <c r="S18" s="32">
        <f t="shared" si="14"/>
        <v>42787</v>
      </c>
      <c r="T18" s="33">
        <f t="shared" si="15"/>
        <v>42789</v>
      </c>
      <c r="U18" s="32">
        <f t="shared" si="7"/>
        <v>42790</v>
      </c>
      <c r="V18" s="32">
        <f t="shared" si="16"/>
        <v>42795</v>
      </c>
      <c r="W18" s="32">
        <f t="shared" si="17"/>
        <v>42795</v>
      </c>
      <c r="X18" s="32">
        <f t="shared" si="18"/>
        <v>42796</v>
      </c>
      <c r="Y18" s="32">
        <f t="shared" si="18"/>
        <v>42797</v>
      </c>
      <c r="Z18" s="44"/>
      <c r="AA18" s="44"/>
    </row>
    <row r="19" spans="1:27" ht="15">
      <c r="A19" s="58" t="s">
        <v>270</v>
      </c>
      <c r="B19" s="31" t="s">
        <v>249</v>
      </c>
      <c r="C19" s="32">
        <v>42768</v>
      </c>
      <c r="D19" s="32">
        <f t="shared" si="0"/>
        <v>42769</v>
      </c>
      <c r="E19" s="33">
        <f t="shared" si="1"/>
        <v>42770</v>
      </c>
      <c r="F19" s="32">
        <f t="shared" si="2"/>
        <v>42770</v>
      </c>
      <c r="G19" s="33">
        <f t="shared" si="3"/>
        <v>42771</v>
      </c>
      <c r="H19" s="32">
        <f t="shared" si="4"/>
        <v>42771</v>
      </c>
      <c r="I19" s="32">
        <f t="shared" si="8"/>
        <v>42774</v>
      </c>
      <c r="J19" s="32">
        <f t="shared" si="5"/>
        <v>42774</v>
      </c>
      <c r="K19" s="31" t="s">
        <v>253</v>
      </c>
      <c r="L19" s="32">
        <f t="shared" si="9"/>
        <v>42782</v>
      </c>
      <c r="M19" s="93">
        <f t="shared" si="10"/>
        <v>42783</v>
      </c>
      <c r="N19" s="32">
        <f t="shared" si="10"/>
        <v>42784</v>
      </c>
      <c r="O19" s="32">
        <f t="shared" si="6"/>
        <v>42785</v>
      </c>
      <c r="P19" s="32">
        <f t="shared" si="11"/>
        <v>42791</v>
      </c>
      <c r="Q19" s="32">
        <f t="shared" si="12"/>
        <v>42793</v>
      </c>
      <c r="R19" s="33">
        <f t="shared" si="13"/>
        <v>42793</v>
      </c>
      <c r="S19" s="32">
        <f t="shared" si="14"/>
        <v>42794</v>
      </c>
      <c r="T19" s="33">
        <f t="shared" si="15"/>
        <v>42796</v>
      </c>
      <c r="U19" s="32">
        <f t="shared" si="7"/>
        <v>42797</v>
      </c>
      <c r="V19" s="32">
        <f t="shared" si="16"/>
        <v>42802</v>
      </c>
      <c r="W19" s="32">
        <f t="shared" si="17"/>
        <v>42802</v>
      </c>
      <c r="X19" s="32">
        <f t="shared" si="18"/>
        <v>42803</v>
      </c>
      <c r="Y19" s="32">
        <f t="shared" si="18"/>
        <v>42804</v>
      </c>
      <c r="Z19" s="44"/>
      <c r="AA19" s="44"/>
    </row>
    <row r="20" spans="1:27" ht="15">
      <c r="A20" s="59" t="s">
        <v>123</v>
      </c>
      <c r="B20" s="31" t="s">
        <v>250</v>
      </c>
      <c r="C20" s="32">
        <v>42775</v>
      </c>
      <c r="D20" s="32">
        <f t="shared" si="0"/>
        <v>42776</v>
      </c>
      <c r="E20" s="33">
        <f t="shared" si="1"/>
        <v>42777</v>
      </c>
      <c r="F20" s="32">
        <f t="shared" si="2"/>
        <v>42777</v>
      </c>
      <c r="G20" s="33">
        <f t="shared" si="3"/>
        <v>42778</v>
      </c>
      <c r="H20" s="32">
        <f t="shared" si="4"/>
        <v>42778</v>
      </c>
      <c r="I20" s="32">
        <f t="shared" si="8"/>
        <v>42781</v>
      </c>
      <c r="J20" s="32">
        <f t="shared" si="5"/>
        <v>42781</v>
      </c>
      <c r="K20" s="31" t="s">
        <v>254</v>
      </c>
      <c r="L20" s="32">
        <f t="shared" si="9"/>
        <v>42789</v>
      </c>
      <c r="M20" s="93">
        <f t="shared" si="10"/>
        <v>42790</v>
      </c>
      <c r="N20" s="32">
        <f t="shared" si="10"/>
        <v>42791</v>
      </c>
      <c r="O20" s="32">
        <f t="shared" si="6"/>
        <v>42792</v>
      </c>
      <c r="P20" s="32">
        <f t="shared" si="11"/>
        <v>42798</v>
      </c>
      <c r="Q20" s="32">
        <f t="shared" si="12"/>
        <v>42800</v>
      </c>
      <c r="R20" s="33">
        <f t="shared" si="13"/>
        <v>42800</v>
      </c>
      <c r="S20" s="32">
        <f t="shared" si="14"/>
        <v>42801</v>
      </c>
      <c r="T20" s="33">
        <f t="shared" si="15"/>
        <v>42803</v>
      </c>
      <c r="U20" s="32">
        <f t="shared" si="7"/>
        <v>42804</v>
      </c>
      <c r="V20" s="32">
        <f t="shared" si="16"/>
        <v>42809</v>
      </c>
      <c r="W20" s="32">
        <f t="shared" si="17"/>
        <v>42809</v>
      </c>
      <c r="X20" s="32">
        <f t="shared" si="18"/>
        <v>42810</v>
      </c>
      <c r="Y20" s="32">
        <f t="shared" si="18"/>
        <v>42811</v>
      </c>
      <c r="Z20" s="44"/>
      <c r="AA20" s="44"/>
    </row>
    <row r="21" spans="1:27" ht="15">
      <c r="A21" s="58" t="s">
        <v>121</v>
      </c>
      <c r="B21" s="31" t="s">
        <v>317</v>
      </c>
      <c r="C21" s="32">
        <v>42782</v>
      </c>
      <c r="D21" s="32">
        <f t="shared" si="0"/>
        <v>42783</v>
      </c>
      <c r="E21" s="33">
        <f t="shared" si="1"/>
        <v>42784</v>
      </c>
      <c r="F21" s="32">
        <f t="shared" si="2"/>
        <v>42784</v>
      </c>
      <c r="G21" s="33">
        <f t="shared" si="3"/>
        <v>42785</v>
      </c>
      <c r="H21" s="32">
        <f t="shared" si="4"/>
        <v>42785</v>
      </c>
      <c r="I21" s="32">
        <f t="shared" si="8"/>
        <v>42788</v>
      </c>
      <c r="J21" s="32">
        <f t="shared" si="5"/>
        <v>42788</v>
      </c>
      <c r="K21" s="31" t="s">
        <v>319</v>
      </c>
      <c r="L21" s="32">
        <f t="shared" si="9"/>
        <v>42796</v>
      </c>
      <c r="M21" s="93">
        <f>L21+1</f>
        <v>42797</v>
      </c>
      <c r="N21" s="32">
        <f>M21+1</f>
        <v>42798</v>
      </c>
      <c r="O21" s="32">
        <f t="shared" si="6"/>
        <v>42799</v>
      </c>
      <c r="P21" s="32">
        <f t="shared" si="11"/>
        <v>42805</v>
      </c>
      <c r="Q21" s="32">
        <f t="shared" si="12"/>
        <v>42807</v>
      </c>
      <c r="R21" s="33">
        <f t="shared" si="13"/>
        <v>42807</v>
      </c>
      <c r="S21" s="32">
        <f t="shared" si="14"/>
        <v>42808</v>
      </c>
      <c r="T21" s="33">
        <f t="shared" si="15"/>
        <v>42810</v>
      </c>
      <c r="U21" s="32">
        <f t="shared" si="7"/>
        <v>42811</v>
      </c>
      <c r="V21" s="32">
        <f t="shared" si="16"/>
        <v>42816</v>
      </c>
      <c r="W21" s="32">
        <f t="shared" si="17"/>
        <v>42816</v>
      </c>
      <c r="X21" s="32">
        <f>W21+1</f>
        <v>42817</v>
      </c>
      <c r="Y21" s="32">
        <f>X21+1</f>
        <v>42818</v>
      </c>
      <c r="Z21" s="44"/>
      <c r="AA21" s="44"/>
    </row>
    <row r="22" spans="1:27" ht="15">
      <c r="A22" s="59" t="s">
        <v>122</v>
      </c>
      <c r="B22" s="31" t="s">
        <v>318</v>
      </c>
      <c r="C22" s="32">
        <v>42789</v>
      </c>
      <c r="D22" s="32">
        <f t="shared" si="0"/>
        <v>42790</v>
      </c>
      <c r="E22" s="33">
        <f t="shared" si="1"/>
        <v>42791</v>
      </c>
      <c r="F22" s="32">
        <f t="shared" si="2"/>
        <v>42791</v>
      </c>
      <c r="G22" s="33">
        <f t="shared" si="3"/>
        <v>42792</v>
      </c>
      <c r="H22" s="32">
        <f t="shared" si="4"/>
        <v>42792</v>
      </c>
      <c r="I22" s="32">
        <f t="shared" si="8"/>
        <v>42795</v>
      </c>
      <c r="J22" s="32">
        <f t="shared" si="5"/>
        <v>42795</v>
      </c>
      <c r="K22" s="31" t="s">
        <v>320</v>
      </c>
      <c r="L22" s="32">
        <f t="shared" si="9"/>
        <v>42803</v>
      </c>
      <c r="M22" s="93">
        <f>L22+1</f>
        <v>42804</v>
      </c>
      <c r="N22" s="32">
        <f>M22+1</f>
        <v>42805</v>
      </c>
      <c r="O22" s="32">
        <f t="shared" si="6"/>
        <v>42806</v>
      </c>
      <c r="P22" s="32">
        <f t="shared" si="11"/>
        <v>42812</v>
      </c>
      <c r="Q22" s="32">
        <f t="shared" si="12"/>
        <v>42814</v>
      </c>
      <c r="R22" s="33">
        <f t="shared" si="13"/>
        <v>42814</v>
      </c>
      <c r="S22" s="32">
        <f t="shared" si="14"/>
        <v>42815</v>
      </c>
      <c r="T22" s="33">
        <f t="shared" si="15"/>
        <v>42817</v>
      </c>
      <c r="U22" s="32">
        <f t="shared" si="7"/>
        <v>42818</v>
      </c>
      <c r="V22" s="32">
        <f t="shared" si="16"/>
        <v>42823</v>
      </c>
      <c r="W22" s="32">
        <f t="shared" si="17"/>
        <v>42823</v>
      </c>
      <c r="X22" s="32">
        <f>W22+1</f>
        <v>42824</v>
      </c>
      <c r="Y22" s="32">
        <f>X22+1</f>
        <v>42825</v>
      </c>
      <c r="Z22" s="44"/>
      <c r="AA22" s="44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55" t="s">
        <v>42</v>
      </c>
      <c r="B24" s="239" t="s">
        <v>124</v>
      </c>
      <c r="C24" s="248"/>
      <c r="D24" s="248"/>
      <c r="E24" s="248"/>
      <c r="F24" s="248"/>
      <c r="G24" s="248"/>
      <c r="H24" s="248"/>
      <c r="I24" s="24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65" t="s">
        <v>44</v>
      </c>
      <c r="B25" s="249" t="s">
        <v>45</v>
      </c>
      <c r="C25" s="172"/>
      <c r="D25" s="172"/>
      <c r="E25" s="172"/>
      <c r="F25" s="172"/>
      <c r="G25" s="172"/>
      <c r="H25" s="172"/>
      <c r="I25" s="17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61" t="s">
        <v>46</v>
      </c>
      <c r="B26" s="250" t="s">
        <v>125</v>
      </c>
      <c r="C26" s="175"/>
      <c r="D26" s="175"/>
      <c r="E26" s="175"/>
      <c r="F26" s="175"/>
      <c r="G26" s="175"/>
      <c r="H26" s="175"/>
      <c r="I26" s="17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61" t="s">
        <v>48</v>
      </c>
      <c r="B27" s="250" t="s">
        <v>126</v>
      </c>
      <c r="C27" s="175"/>
      <c r="D27" s="175"/>
      <c r="E27" s="175"/>
      <c r="F27" s="175"/>
      <c r="G27" s="175"/>
      <c r="H27" s="175"/>
      <c r="I27" s="17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1"/>
      <c r="Y27" s="1"/>
      <c r="Z27" s="1"/>
      <c r="AA27" s="1"/>
    </row>
    <row r="28" spans="1:27" ht="15.75" customHeight="1">
      <c r="A28" s="61" t="s">
        <v>79</v>
      </c>
      <c r="B28" s="250" t="s">
        <v>96</v>
      </c>
      <c r="C28" s="175"/>
      <c r="D28" s="175"/>
      <c r="E28" s="175"/>
      <c r="F28" s="175"/>
      <c r="G28" s="175"/>
      <c r="H28" s="175"/>
      <c r="I28" s="17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61" t="s">
        <v>50</v>
      </c>
      <c r="B29" s="250" t="s">
        <v>127</v>
      </c>
      <c r="C29" s="175"/>
      <c r="D29" s="175"/>
      <c r="E29" s="175"/>
      <c r="F29" s="175"/>
      <c r="G29" s="175"/>
      <c r="H29" s="175"/>
      <c r="I29" s="17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62" t="s">
        <v>128</v>
      </c>
      <c r="B30" s="250" t="s">
        <v>129</v>
      </c>
      <c r="C30" s="175"/>
      <c r="D30" s="175"/>
      <c r="E30" s="175"/>
      <c r="F30" s="175"/>
      <c r="G30" s="175"/>
      <c r="H30" s="175"/>
      <c r="I30" s="17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62" t="s">
        <v>130</v>
      </c>
      <c r="B31" s="250" t="s">
        <v>131</v>
      </c>
      <c r="C31" s="175"/>
      <c r="D31" s="175"/>
      <c r="E31" s="175"/>
      <c r="F31" s="175"/>
      <c r="G31" s="175"/>
      <c r="H31" s="175"/>
      <c r="I31" s="17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61" t="s">
        <v>132</v>
      </c>
      <c r="B32" s="250" t="s">
        <v>133</v>
      </c>
      <c r="C32" s="175"/>
      <c r="D32" s="175"/>
      <c r="E32" s="175"/>
      <c r="F32" s="175"/>
      <c r="G32" s="175"/>
      <c r="H32" s="175"/>
      <c r="I32" s="17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61" t="s">
        <v>134</v>
      </c>
      <c r="B33" s="251" t="s">
        <v>135</v>
      </c>
      <c r="C33" s="251"/>
      <c r="D33" s="251"/>
      <c r="E33" s="251"/>
      <c r="F33" s="251"/>
      <c r="G33" s="251"/>
      <c r="H33" s="251"/>
      <c r="I33" s="25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82">
    <mergeCell ref="X15:Y15"/>
    <mergeCell ref="L13:M13"/>
    <mergeCell ref="L14:M14"/>
    <mergeCell ref="L15:M15"/>
    <mergeCell ref="N13:O13"/>
    <mergeCell ref="P13:Q13"/>
    <mergeCell ref="R13:S13"/>
    <mergeCell ref="T13:U13"/>
    <mergeCell ref="V13:W13"/>
    <mergeCell ref="N14:O14"/>
    <mergeCell ref="C15:D15"/>
    <mergeCell ref="E15:F15"/>
    <mergeCell ref="G15:H15"/>
    <mergeCell ref="I15:J15"/>
    <mergeCell ref="T15:U15"/>
    <mergeCell ref="V14:W14"/>
    <mergeCell ref="V15:W15"/>
    <mergeCell ref="N15:O15"/>
    <mergeCell ref="P14:Q14"/>
    <mergeCell ref="P15:Q15"/>
    <mergeCell ref="R14:S14"/>
    <mergeCell ref="R15:S15"/>
    <mergeCell ref="E13:F13"/>
    <mergeCell ref="G13:H13"/>
    <mergeCell ref="I13:J13"/>
    <mergeCell ref="X14:Y14"/>
    <mergeCell ref="T14:U14"/>
    <mergeCell ref="C14:D14"/>
    <mergeCell ref="E14:F14"/>
    <mergeCell ref="G14:H14"/>
    <mergeCell ref="I14:J14"/>
    <mergeCell ref="B31:I31"/>
    <mergeCell ref="B32:I32"/>
    <mergeCell ref="B33:I33"/>
    <mergeCell ref="B27:I27"/>
    <mergeCell ref="B28:I28"/>
    <mergeCell ref="B29:I29"/>
    <mergeCell ref="B30:I30"/>
    <mergeCell ref="B24:I24"/>
    <mergeCell ref="B25:I25"/>
    <mergeCell ref="B26:I26"/>
    <mergeCell ref="Z7:AA7"/>
    <mergeCell ref="R7:S7"/>
    <mergeCell ref="T7:U7"/>
    <mergeCell ref="V7:W7"/>
    <mergeCell ref="X7:Y7"/>
    <mergeCell ref="C13:D13"/>
    <mergeCell ref="X13:Y13"/>
    <mergeCell ref="V6:W6"/>
    <mergeCell ref="X6:Y6"/>
    <mergeCell ref="Z6:AA6"/>
    <mergeCell ref="C7:D7"/>
    <mergeCell ref="E7:F7"/>
    <mergeCell ref="G7:H7"/>
    <mergeCell ref="I7:J7"/>
    <mergeCell ref="K7:L7"/>
    <mergeCell ref="N7:O7"/>
    <mergeCell ref="P7:Q7"/>
    <mergeCell ref="Z5:AA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R5:S5"/>
    <mergeCell ref="T5:U5"/>
    <mergeCell ref="V5:W5"/>
    <mergeCell ref="X5:Y5"/>
    <mergeCell ref="B1:AA1"/>
    <mergeCell ref="B2:AA2"/>
    <mergeCell ref="A4:AA4"/>
    <mergeCell ref="C5:D5"/>
    <mergeCell ref="E5:F5"/>
    <mergeCell ref="G5:H5"/>
    <mergeCell ref="I5:J5"/>
    <mergeCell ref="K5:L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3"/>
  <sheetViews>
    <sheetView workbookViewId="0" topLeftCell="A1">
      <selection activeCell="O27" sqref="O27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146" t="s">
        <v>170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2:21" ht="16.5" customHeight="1">
      <c r="B2" s="147" t="s">
        <v>171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55" ht="19.5" customHeight="1">
      <c r="A3" s="69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5">
      <c r="A4" s="234" t="s">
        <v>172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ht="15">
      <c r="A5" s="57" t="s">
        <v>56</v>
      </c>
      <c r="B5" s="57" t="s">
        <v>57</v>
      </c>
      <c r="C5" s="237" t="s">
        <v>173</v>
      </c>
      <c r="D5" s="232"/>
      <c r="E5" s="237" t="s">
        <v>174</v>
      </c>
      <c r="F5" s="236"/>
      <c r="G5" s="237" t="s">
        <v>175</v>
      </c>
      <c r="H5" s="232"/>
      <c r="I5" s="237" t="s">
        <v>175</v>
      </c>
      <c r="J5" s="232"/>
      <c r="K5" s="238" t="s">
        <v>176</v>
      </c>
      <c r="L5" s="230"/>
      <c r="M5" s="229" t="s">
        <v>177</v>
      </c>
      <c r="N5" s="230"/>
      <c r="O5" s="57" t="s">
        <v>57</v>
      </c>
      <c r="P5" s="229" t="s">
        <v>178</v>
      </c>
      <c r="Q5" s="230"/>
      <c r="R5" s="229" t="s">
        <v>179</v>
      </c>
      <c r="S5" s="230"/>
      <c r="T5" s="237" t="s">
        <v>173</v>
      </c>
      <c r="U5" s="232"/>
    </row>
    <row r="6" spans="1:21" ht="15">
      <c r="A6" s="25" t="s">
        <v>3</v>
      </c>
      <c r="B6" s="25" t="s">
        <v>4</v>
      </c>
      <c r="C6" s="216" t="s">
        <v>180</v>
      </c>
      <c r="D6" s="233"/>
      <c r="E6" s="216" t="s">
        <v>181</v>
      </c>
      <c r="F6" s="233"/>
      <c r="G6" s="216" t="s">
        <v>182</v>
      </c>
      <c r="H6" s="233"/>
      <c r="I6" s="216" t="s">
        <v>182</v>
      </c>
      <c r="J6" s="233"/>
      <c r="K6" s="210" t="s">
        <v>183</v>
      </c>
      <c r="L6" s="210"/>
      <c r="M6" s="210" t="s">
        <v>184</v>
      </c>
      <c r="N6" s="210"/>
      <c r="O6" s="25" t="s">
        <v>4</v>
      </c>
      <c r="P6" s="210" t="s">
        <v>185</v>
      </c>
      <c r="Q6" s="210"/>
      <c r="R6" s="210" t="s">
        <v>186</v>
      </c>
      <c r="S6" s="210"/>
      <c r="T6" s="216" t="s">
        <v>180</v>
      </c>
      <c r="U6" s="233"/>
    </row>
    <row r="7" spans="1:21" ht="15" customHeight="1" hidden="1">
      <c r="A7" s="79" t="s">
        <v>187</v>
      </c>
      <c r="B7" s="80" t="s">
        <v>188</v>
      </c>
      <c r="C7" s="32">
        <v>42708</v>
      </c>
      <c r="D7" s="32">
        <f>C7</f>
        <v>42708</v>
      </c>
      <c r="E7" s="33">
        <f>D7+2</f>
        <v>42710</v>
      </c>
      <c r="F7" s="32">
        <f aca="true" t="shared" si="0" ref="F7:F21">E7+1</f>
        <v>42711</v>
      </c>
      <c r="G7" s="33">
        <f aca="true" t="shared" si="1" ref="G7:G21">SUM(F7,1)</f>
        <v>42712</v>
      </c>
      <c r="H7" s="32">
        <f aca="true" t="shared" si="2" ref="H7:H21">G7</f>
        <v>42712</v>
      </c>
      <c r="I7" s="32">
        <f aca="true" t="shared" si="3" ref="I7:J15">H7+1</f>
        <v>42713</v>
      </c>
      <c r="J7" s="32">
        <f t="shared" si="3"/>
        <v>42714</v>
      </c>
      <c r="K7" s="32">
        <f>J7+1</f>
        <v>42715</v>
      </c>
      <c r="L7" s="32">
        <f>K7+1</f>
        <v>42716</v>
      </c>
      <c r="M7" s="32">
        <f aca="true" t="shared" si="4" ref="L7:M11">L7+2</f>
        <v>42718</v>
      </c>
      <c r="N7" s="32">
        <f aca="true" t="shared" si="5" ref="N7:N21">M7+1</f>
        <v>42719</v>
      </c>
      <c r="O7" s="81" t="s">
        <v>189</v>
      </c>
      <c r="P7" s="33">
        <f aca="true" t="shared" si="6" ref="P7:P13">N7+1</f>
        <v>42720</v>
      </c>
      <c r="Q7" s="32">
        <f aca="true" t="shared" si="7" ref="Q7:Q21">P7+1</f>
        <v>42721</v>
      </c>
      <c r="R7" s="33">
        <f aca="true" t="shared" si="8" ref="R7:R21">SUM(Q7,)</f>
        <v>42721</v>
      </c>
      <c r="S7" s="32">
        <f aca="true" t="shared" si="9" ref="S7:S13">R7+1</f>
        <v>42722</v>
      </c>
      <c r="T7" s="32">
        <f aca="true" t="shared" si="10" ref="T7:T13">S7+7</f>
        <v>42729</v>
      </c>
      <c r="U7" s="32">
        <f aca="true" t="shared" si="11" ref="U7:U13">T7</f>
        <v>42729</v>
      </c>
    </row>
    <row r="8" spans="1:21" ht="15" customHeight="1" hidden="1">
      <c r="A8" s="58" t="s">
        <v>190</v>
      </c>
      <c r="B8" s="82" t="s">
        <v>191</v>
      </c>
      <c r="C8" s="32">
        <v>42715</v>
      </c>
      <c r="D8" s="32">
        <f>C8</f>
        <v>42715</v>
      </c>
      <c r="E8" s="33">
        <f>D8+2</f>
        <v>42717</v>
      </c>
      <c r="F8" s="32">
        <f t="shared" si="0"/>
        <v>42718</v>
      </c>
      <c r="G8" s="33">
        <f t="shared" si="1"/>
        <v>42719</v>
      </c>
      <c r="H8" s="32">
        <f t="shared" si="2"/>
        <v>42719</v>
      </c>
      <c r="I8" s="32">
        <f t="shared" si="3"/>
        <v>42720</v>
      </c>
      <c r="J8" s="32">
        <f t="shared" si="3"/>
        <v>42721</v>
      </c>
      <c r="K8" s="32">
        <f>J8+1</f>
        <v>42722</v>
      </c>
      <c r="L8" s="32">
        <f>K8+1</f>
        <v>42723</v>
      </c>
      <c r="M8" s="32">
        <f t="shared" si="4"/>
        <v>42725</v>
      </c>
      <c r="N8" s="32">
        <f t="shared" si="5"/>
        <v>42726</v>
      </c>
      <c r="O8" s="31" t="s">
        <v>192</v>
      </c>
      <c r="P8" s="33">
        <f t="shared" si="6"/>
        <v>42727</v>
      </c>
      <c r="Q8" s="32">
        <f t="shared" si="7"/>
        <v>42728</v>
      </c>
      <c r="R8" s="33">
        <f t="shared" si="8"/>
        <v>42728</v>
      </c>
      <c r="S8" s="32">
        <f t="shared" si="9"/>
        <v>42729</v>
      </c>
      <c r="T8" s="32">
        <f t="shared" si="10"/>
        <v>42736</v>
      </c>
      <c r="U8" s="32">
        <f t="shared" si="11"/>
        <v>42736</v>
      </c>
    </row>
    <row r="9" spans="1:21" ht="15" customHeight="1" hidden="1">
      <c r="A9" s="83" t="s">
        <v>193</v>
      </c>
      <c r="B9" s="84" t="s">
        <v>194</v>
      </c>
      <c r="C9" s="85">
        <v>42722</v>
      </c>
      <c r="D9" s="85">
        <v>42722</v>
      </c>
      <c r="E9" s="85">
        <v>42724</v>
      </c>
      <c r="F9" s="85">
        <v>42725</v>
      </c>
      <c r="G9" s="33">
        <v>42726</v>
      </c>
      <c r="H9" s="32">
        <f t="shared" si="2"/>
        <v>42726</v>
      </c>
      <c r="I9" s="32">
        <f t="shared" si="3"/>
        <v>42727</v>
      </c>
      <c r="J9" s="32">
        <f t="shared" si="3"/>
        <v>42728</v>
      </c>
      <c r="K9" s="32">
        <f>J9</f>
        <v>42728</v>
      </c>
      <c r="L9" s="32">
        <f t="shared" si="4"/>
        <v>42730</v>
      </c>
      <c r="M9" s="32">
        <f t="shared" si="4"/>
        <v>42732</v>
      </c>
      <c r="N9" s="32">
        <f t="shared" si="5"/>
        <v>42733</v>
      </c>
      <c r="O9" s="31" t="s">
        <v>195</v>
      </c>
      <c r="P9" s="33">
        <f t="shared" si="6"/>
        <v>42734</v>
      </c>
      <c r="Q9" s="32">
        <f t="shared" si="7"/>
        <v>42735</v>
      </c>
      <c r="R9" s="33">
        <f t="shared" si="8"/>
        <v>42735</v>
      </c>
      <c r="S9" s="32">
        <f t="shared" si="9"/>
        <v>42736</v>
      </c>
      <c r="T9" s="32">
        <f t="shared" si="10"/>
        <v>42743</v>
      </c>
      <c r="U9" s="32">
        <f t="shared" si="11"/>
        <v>42743</v>
      </c>
    </row>
    <row r="10" spans="1:21" ht="15" customHeight="1">
      <c r="A10" s="86" t="s">
        <v>196</v>
      </c>
      <c r="B10" s="87" t="s">
        <v>197</v>
      </c>
      <c r="C10" s="32">
        <v>42729</v>
      </c>
      <c r="D10" s="32">
        <f aca="true" t="shared" si="12" ref="D10:D21">C10</f>
        <v>42729</v>
      </c>
      <c r="E10" s="33">
        <f aca="true" t="shared" si="13" ref="E10:E21">D10+2</f>
        <v>42731</v>
      </c>
      <c r="F10" s="32">
        <f t="shared" si="0"/>
        <v>42732</v>
      </c>
      <c r="G10" s="33">
        <f t="shared" si="1"/>
        <v>42733</v>
      </c>
      <c r="H10" s="32">
        <f t="shared" si="2"/>
        <v>42733</v>
      </c>
      <c r="I10" s="32">
        <f t="shared" si="3"/>
        <v>42734</v>
      </c>
      <c r="J10" s="32">
        <f t="shared" si="3"/>
        <v>42735</v>
      </c>
      <c r="K10" s="32">
        <f aca="true" t="shared" si="14" ref="K10:L13">J10+1</f>
        <v>42736</v>
      </c>
      <c r="L10" s="32">
        <f t="shared" si="14"/>
        <v>42737</v>
      </c>
      <c r="M10" s="32">
        <f t="shared" si="4"/>
        <v>42739</v>
      </c>
      <c r="N10" s="32">
        <f t="shared" si="5"/>
        <v>42740</v>
      </c>
      <c r="O10" s="81" t="s">
        <v>198</v>
      </c>
      <c r="P10" s="33">
        <f t="shared" si="6"/>
        <v>42741</v>
      </c>
      <c r="Q10" s="32">
        <f t="shared" si="7"/>
        <v>42742</v>
      </c>
      <c r="R10" s="33">
        <f t="shared" si="8"/>
        <v>42742</v>
      </c>
      <c r="S10" s="32">
        <f t="shared" si="9"/>
        <v>42743</v>
      </c>
      <c r="T10" s="255" t="s">
        <v>271</v>
      </c>
      <c r="U10" s="256"/>
    </row>
    <row r="11" spans="1:21" ht="15" customHeight="1">
      <c r="A11" s="58" t="s">
        <v>199</v>
      </c>
      <c r="B11" s="31" t="s">
        <v>200</v>
      </c>
      <c r="C11" s="32">
        <v>42736</v>
      </c>
      <c r="D11" s="32">
        <f t="shared" si="12"/>
        <v>42736</v>
      </c>
      <c r="E11" s="33">
        <f t="shared" si="13"/>
        <v>42738</v>
      </c>
      <c r="F11" s="32">
        <f t="shared" si="0"/>
        <v>42739</v>
      </c>
      <c r="G11" s="33">
        <f t="shared" si="1"/>
        <v>42740</v>
      </c>
      <c r="H11" s="32">
        <f t="shared" si="2"/>
        <v>42740</v>
      </c>
      <c r="I11" s="32">
        <f t="shared" si="3"/>
        <v>42741</v>
      </c>
      <c r="J11" s="32">
        <f t="shared" si="3"/>
        <v>42742</v>
      </c>
      <c r="K11" s="32">
        <f t="shared" si="14"/>
        <v>42743</v>
      </c>
      <c r="L11" s="32">
        <f t="shared" si="14"/>
        <v>42744</v>
      </c>
      <c r="M11" s="32">
        <f t="shared" si="4"/>
        <v>42746</v>
      </c>
      <c r="N11" s="32">
        <f t="shared" si="5"/>
        <v>42747</v>
      </c>
      <c r="O11" s="31" t="s">
        <v>201</v>
      </c>
      <c r="P11" s="33">
        <f t="shared" si="6"/>
        <v>42748</v>
      </c>
      <c r="Q11" s="32">
        <f t="shared" si="7"/>
        <v>42749</v>
      </c>
      <c r="R11" s="33">
        <f t="shared" si="8"/>
        <v>42749</v>
      </c>
      <c r="S11" s="32">
        <f t="shared" si="9"/>
        <v>42750</v>
      </c>
      <c r="T11" s="255" t="s">
        <v>271</v>
      </c>
      <c r="U11" s="256"/>
    </row>
    <row r="12" spans="1:21" ht="15">
      <c r="A12" s="71" t="s">
        <v>193</v>
      </c>
      <c r="B12" s="31" t="s">
        <v>202</v>
      </c>
      <c r="C12" s="32">
        <v>42743</v>
      </c>
      <c r="D12" s="32">
        <f t="shared" si="12"/>
        <v>42743</v>
      </c>
      <c r="E12" s="33">
        <f t="shared" si="13"/>
        <v>42745</v>
      </c>
      <c r="F12" s="32">
        <f t="shared" si="0"/>
        <v>42746</v>
      </c>
      <c r="G12" s="33">
        <f t="shared" si="1"/>
        <v>42747</v>
      </c>
      <c r="H12" s="32">
        <f t="shared" si="2"/>
        <v>42747</v>
      </c>
      <c r="I12" s="32">
        <f t="shared" si="3"/>
        <v>42748</v>
      </c>
      <c r="J12" s="32">
        <f t="shared" si="3"/>
        <v>42749</v>
      </c>
      <c r="K12" s="32">
        <f t="shared" si="14"/>
        <v>42750</v>
      </c>
      <c r="L12" s="32">
        <f t="shared" si="14"/>
        <v>42751</v>
      </c>
      <c r="M12" s="32">
        <f>L12+2</f>
        <v>42753</v>
      </c>
      <c r="N12" s="32">
        <f t="shared" si="5"/>
        <v>42754</v>
      </c>
      <c r="O12" s="31" t="s">
        <v>203</v>
      </c>
      <c r="P12" s="33">
        <f t="shared" si="6"/>
        <v>42755</v>
      </c>
      <c r="Q12" s="32">
        <f t="shared" si="7"/>
        <v>42756</v>
      </c>
      <c r="R12" s="33">
        <f t="shared" si="8"/>
        <v>42756</v>
      </c>
      <c r="S12" s="32">
        <f t="shared" si="9"/>
        <v>42757</v>
      </c>
      <c r="T12" s="255" t="s">
        <v>271</v>
      </c>
      <c r="U12" s="256"/>
    </row>
    <row r="13" spans="1:21" ht="15">
      <c r="A13" s="60" t="s">
        <v>196</v>
      </c>
      <c r="B13" s="31" t="s">
        <v>204</v>
      </c>
      <c r="C13" s="255" t="s">
        <v>271</v>
      </c>
      <c r="D13" s="256"/>
      <c r="E13" s="33">
        <v>42752</v>
      </c>
      <c r="F13" s="32">
        <f t="shared" si="0"/>
        <v>42753</v>
      </c>
      <c r="G13" s="260" t="s">
        <v>321</v>
      </c>
      <c r="H13" s="261"/>
      <c r="I13" s="32">
        <v>42755</v>
      </c>
      <c r="J13" s="32">
        <f t="shared" si="3"/>
        <v>42756</v>
      </c>
      <c r="K13" s="32">
        <f t="shared" si="14"/>
        <v>42757</v>
      </c>
      <c r="L13" s="32">
        <f t="shared" si="14"/>
        <v>42758</v>
      </c>
      <c r="M13" s="32">
        <f>L13+2</f>
        <v>42760</v>
      </c>
      <c r="N13" s="32">
        <f t="shared" si="5"/>
        <v>42761</v>
      </c>
      <c r="O13" s="31" t="s">
        <v>205</v>
      </c>
      <c r="P13" s="33">
        <f t="shared" si="6"/>
        <v>42762</v>
      </c>
      <c r="Q13" s="32">
        <f t="shared" si="7"/>
        <v>42763</v>
      </c>
      <c r="R13" s="33">
        <f t="shared" si="8"/>
        <v>42763</v>
      </c>
      <c r="S13" s="32">
        <f t="shared" si="9"/>
        <v>42764</v>
      </c>
      <c r="T13" s="32">
        <f t="shared" si="10"/>
        <v>42771</v>
      </c>
      <c r="U13" s="32">
        <f t="shared" si="11"/>
        <v>42771</v>
      </c>
    </row>
    <row r="14" spans="1:21" ht="15">
      <c r="A14" s="58" t="s">
        <v>199</v>
      </c>
      <c r="B14" s="31" t="s">
        <v>206</v>
      </c>
      <c r="C14" s="255" t="s">
        <v>271</v>
      </c>
      <c r="D14" s="256"/>
      <c r="E14" s="33">
        <v>42759</v>
      </c>
      <c r="F14" s="32">
        <f t="shared" si="0"/>
        <v>42760</v>
      </c>
      <c r="G14" s="33">
        <f t="shared" si="1"/>
        <v>42761</v>
      </c>
      <c r="H14" s="32">
        <f t="shared" si="2"/>
        <v>42761</v>
      </c>
      <c r="I14" s="32">
        <f t="shared" si="3"/>
        <v>42762</v>
      </c>
      <c r="J14" s="32">
        <f t="shared" si="3"/>
        <v>42763</v>
      </c>
      <c r="K14" s="257" t="s">
        <v>399</v>
      </c>
      <c r="L14" s="258"/>
      <c r="M14" s="258"/>
      <c r="N14" s="258"/>
      <c r="O14" s="258"/>
      <c r="P14" s="258"/>
      <c r="Q14" s="258"/>
      <c r="R14" s="258"/>
      <c r="S14" s="258"/>
      <c r="T14" s="258"/>
      <c r="U14" s="259"/>
    </row>
    <row r="15" spans="1:21" ht="15">
      <c r="A15" s="88" t="s">
        <v>226</v>
      </c>
      <c r="B15" s="89" t="s">
        <v>207</v>
      </c>
      <c r="C15" s="129">
        <v>42757</v>
      </c>
      <c r="D15" s="129">
        <v>42757</v>
      </c>
      <c r="E15" s="33">
        <v>42759</v>
      </c>
      <c r="F15" s="32">
        <f t="shared" si="0"/>
        <v>42760</v>
      </c>
      <c r="G15" s="33">
        <f t="shared" si="1"/>
        <v>42761</v>
      </c>
      <c r="H15" s="32">
        <f t="shared" si="2"/>
        <v>42761</v>
      </c>
      <c r="I15" s="32">
        <f t="shared" si="3"/>
        <v>42762</v>
      </c>
      <c r="J15" s="32">
        <f t="shared" si="3"/>
        <v>42763</v>
      </c>
      <c r="K15" s="32">
        <f>J15+1</f>
        <v>42764</v>
      </c>
      <c r="L15" s="32">
        <f>K15+1</f>
        <v>42765</v>
      </c>
      <c r="M15" s="32">
        <f aca="true" t="shared" si="15" ref="M15:M21">L15+2</f>
        <v>42767</v>
      </c>
      <c r="N15" s="32">
        <f t="shared" si="5"/>
        <v>42768</v>
      </c>
      <c r="O15" s="31" t="s">
        <v>208</v>
      </c>
      <c r="P15" s="33">
        <f aca="true" t="shared" si="16" ref="P15:P20">N15+1</f>
        <v>42769</v>
      </c>
      <c r="Q15" s="32">
        <f t="shared" si="7"/>
        <v>42770</v>
      </c>
      <c r="R15" s="33">
        <f t="shared" si="8"/>
        <v>42770</v>
      </c>
      <c r="S15" s="32">
        <f aca="true" t="shared" si="17" ref="S15:S21">R15+1</f>
        <v>42771</v>
      </c>
      <c r="T15" s="32">
        <f aca="true" t="shared" si="18" ref="T15:T21">S15+7</f>
        <v>42778</v>
      </c>
      <c r="U15" s="32">
        <f aca="true" t="shared" si="19" ref="U15:U21">T15</f>
        <v>42778</v>
      </c>
    </row>
    <row r="16" spans="1:21" ht="15">
      <c r="A16" s="131" t="s">
        <v>327</v>
      </c>
      <c r="B16" s="31"/>
      <c r="C16" s="257"/>
      <c r="D16" s="259"/>
      <c r="E16" s="33"/>
      <c r="F16" s="32"/>
      <c r="G16" s="33"/>
      <c r="H16" s="32"/>
      <c r="I16" s="32"/>
      <c r="J16" s="32"/>
      <c r="K16" s="32"/>
      <c r="L16" s="32"/>
      <c r="M16" s="32"/>
      <c r="N16" s="32"/>
      <c r="O16" s="31"/>
      <c r="P16" s="33"/>
      <c r="Q16" s="32"/>
      <c r="R16" s="33"/>
      <c r="S16" s="32"/>
      <c r="T16" s="32"/>
      <c r="U16" s="32"/>
    </row>
    <row r="17" spans="1:21" ht="15">
      <c r="A17" s="71" t="s">
        <v>193</v>
      </c>
      <c r="B17" s="31" t="s">
        <v>209</v>
      </c>
      <c r="C17" s="32">
        <v>42771</v>
      </c>
      <c r="D17" s="32">
        <f t="shared" si="12"/>
        <v>42771</v>
      </c>
      <c r="E17" s="33">
        <f t="shared" si="13"/>
        <v>42773</v>
      </c>
      <c r="F17" s="32">
        <f t="shared" si="0"/>
        <v>42774</v>
      </c>
      <c r="G17" s="33">
        <f t="shared" si="1"/>
        <v>42775</v>
      </c>
      <c r="H17" s="32">
        <f t="shared" si="2"/>
        <v>42775</v>
      </c>
      <c r="I17" s="32">
        <f aca="true" t="shared" si="20" ref="I17:L21">H17+1</f>
        <v>42776</v>
      </c>
      <c r="J17" s="32">
        <f t="shared" si="20"/>
        <v>42777</v>
      </c>
      <c r="K17" s="32">
        <f t="shared" si="20"/>
        <v>42778</v>
      </c>
      <c r="L17" s="32">
        <f t="shared" si="20"/>
        <v>42779</v>
      </c>
      <c r="M17" s="32">
        <f t="shared" si="15"/>
        <v>42781</v>
      </c>
      <c r="N17" s="32">
        <f t="shared" si="5"/>
        <v>42782</v>
      </c>
      <c r="O17" s="132" t="s">
        <v>210</v>
      </c>
      <c r="P17" s="33">
        <f t="shared" si="16"/>
        <v>42783</v>
      </c>
      <c r="Q17" s="32">
        <f t="shared" si="7"/>
        <v>42784</v>
      </c>
      <c r="R17" s="33">
        <f t="shared" si="8"/>
        <v>42784</v>
      </c>
      <c r="S17" s="32">
        <f t="shared" si="17"/>
        <v>42785</v>
      </c>
      <c r="T17" s="32">
        <f t="shared" si="18"/>
        <v>42792</v>
      </c>
      <c r="U17" s="32">
        <f t="shared" si="19"/>
        <v>42792</v>
      </c>
    </row>
    <row r="18" spans="1:21" ht="15">
      <c r="A18" s="60" t="s">
        <v>196</v>
      </c>
      <c r="B18" s="31" t="s">
        <v>224</v>
      </c>
      <c r="C18" s="32">
        <v>42778</v>
      </c>
      <c r="D18" s="32">
        <f t="shared" si="12"/>
        <v>42778</v>
      </c>
      <c r="E18" s="33">
        <f t="shared" si="13"/>
        <v>42780</v>
      </c>
      <c r="F18" s="32">
        <f t="shared" si="0"/>
        <v>42781</v>
      </c>
      <c r="G18" s="33">
        <f t="shared" si="1"/>
        <v>42782</v>
      </c>
      <c r="H18" s="32">
        <f t="shared" si="2"/>
        <v>42782</v>
      </c>
      <c r="I18" s="32">
        <f t="shared" si="20"/>
        <v>42783</v>
      </c>
      <c r="J18" s="32">
        <f t="shared" si="20"/>
        <v>42784</v>
      </c>
      <c r="K18" s="32">
        <f t="shared" si="20"/>
        <v>42785</v>
      </c>
      <c r="L18" s="32">
        <f t="shared" si="20"/>
        <v>42786</v>
      </c>
      <c r="M18" s="32">
        <f t="shared" si="15"/>
        <v>42788</v>
      </c>
      <c r="N18" s="32">
        <f t="shared" si="5"/>
        <v>42789</v>
      </c>
      <c r="O18" s="31" t="s">
        <v>225</v>
      </c>
      <c r="P18" s="33">
        <f t="shared" si="16"/>
        <v>42790</v>
      </c>
      <c r="Q18" s="32">
        <f t="shared" si="7"/>
        <v>42791</v>
      </c>
      <c r="R18" s="33">
        <f t="shared" si="8"/>
        <v>42791</v>
      </c>
      <c r="S18" s="32">
        <f t="shared" si="17"/>
        <v>42792</v>
      </c>
      <c r="T18" s="32">
        <f t="shared" si="18"/>
        <v>42799</v>
      </c>
      <c r="U18" s="32">
        <f t="shared" si="19"/>
        <v>42799</v>
      </c>
    </row>
    <row r="19" spans="1:21" ht="15">
      <c r="A19" s="58" t="s">
        <v>226</v>
      </c>
      <c r="B19" s="31" t="s">
        <v>227</v>
      </c>
      <c r="C19" s="32">
        <v>42785</v>
      </c>
      <c r="D19" s="32">
        <f t="shared" si="12"/>
        <v>42785</v>
      </c>
      <c r="E19" s="33">
        <f t="shared" si="13"/>
        <v>42787</v>
      </c>
      <c r="F19" s="32">
        <f t="shared" si="0"/>
        <v>42788</v>
      </c>
      <c r="G19" s="33">
        <f t="shared" si="1"/>
        <v>42789</v>
      </c>
      <c r="H19" s="32">
        <f t="shared" si="2"/>
        <v>42789</v>
      </c>
      <c r="I19" s="32">
        <f t="shared" si="20"/>
        <v>42790</v>
      </c>
      <c r="J19" s="32">
        <f t="shared" si="20"/>
        <v>42791</v>
      </c>
      <c r="K19" s="32">
        <f t="shared" si="20"/>
        <v>42792</v>
      </c>
      <c r="L19" s="32">
        <f t="shared" si="20"/>
        <v>42793</v>
      </c>
      <c r="M19" s="32">
        <f t="shared" si="15"/>
        <v>42795</v>
      </c>
      <c r="N19" s="32">
        <f t="shared" si="5"/>
        <v>42796</v>
      </c>
      <c r="O19" s="31" t="s">
        <v>230</v>
      </c>
      <c r="P19" s="33">
        <f t="shared" si="16"/>
        <v>42797</v>
      </c>
      <c r="Q19" s="32">
        <f t="shared" si="7"/>
        <v>42798</v>
      </c>
      <c r="R19" s="33">
        <f t="shared" si="8"/>
        <v>42798</v>
      </c>
      <c r="S19" s="32">
        <f t="shared" si="17"/>
        <v>42799</v>
      </c>
      <c r="T19" s="32">
        <f t="shared" si="18"/>
        <v>42806</v>
      </c>
      <c r="U19" s="32">
        <f t="shared" si="19"/>
        <v>42806</v>
      </c>
    </row>
    <row r="20" spans="1:21" ht="15">
      <c r="A20" s="71" t="s">
        <v>193</v>
      </c>
      <c r="B20" s="31" t="s">
        <v>228</v>
      </c>
      <c r="C20" s="32">
        <v>42792</v>
      </c>
      <c r="D20" s="32">
        <f t="shared" si="12"/>
        <v>42792</v>
      </c>
      <c r="E20" s="33">
        <f t="shared" si="13"/>
        <v>42794</v>
      </c>
      <c r="F20" s="32">
        <f t="shared" si="0"/>
        <v>42795</v>
      </c>
      <c r="G20" s="33">
        <f t="shared" si="1"/>
        <v>42796</v>
      </c>
      <c r="H20" s="32">
        <f t="shared" si="2"/>
        <v>42796</v>
      </c>
      <c r="I20" s="32">
        <f t="shared" si="20"/>
        <v>42797</v>
      </c>
      <c r="J20" s="32">
        <f t="shared" si="20"/>
        <v>42798</v>
      </c>
      <c r="K20" s="32">
        <f t="shared" si="20"/>
        <v>42799</v>
      </c>
      <c r="L20" s="32">
        <f t="shared" si="20"/>
        <v>42800</v>
      </c>
      <c r="M20" s="32">
        <f t="shared" si="15"/>
        <v>42802</v>
      </c>
      <c r="N20" s="32">
        <f t="shared" si="5"/>
        <v>42803</v>
      </c>
      <c r="O20" s="31" t="s">
        <v>231</v>
      </c>
      <c r="P20" s="33">
        <f t="shared" si="16"/>
        <v>42804</v>
      </c>
      <c r="Q20" s="32">
        <f t="shared" si="7"/>
        <v>42805</v>
      </c>
      <c r="R20" s="33">
        <f t="shared" si="8"/>
        <v>42805</v>
      </c>
      <c r="S20" s="32">
        <f t="shared" si="17"/>
        <v>42806</v>
      </c>
      <c r="T20" s="32">
        <f t="shared" si="18"/>
        <v>42813</v>
      </c>
      <c r="U20" s="32">
        <f t="shared" si="19"/>
        <v>42813</v>
      </c>
    </row>
    <row r="21" spans="1:21" ht="15">
      <c r="A21" s="60" t="s">
        <v>196</v>
      </c>
      <c r="B21" s="31" t="s">
        <v>229</v>
      </c>
      <c r="C21" s="32">
        <v>42799</v>
      </c>
      <c r="D21" s="32">
        <f t="shared" si="12"/>
        <v>42799</v>
      </c>
      <c r="E21" s="33">
        <f t="shared" si="13"/>
        <v>42801</v>
      </c>
      <c r="F21" s="32">
        <f t="shared" si="0"/>
        <v>42802</v>
      </c>
      <c r="G21" s="33">
        <f t="shared" si="1"/>
        <v>42803</v>
      </c>
      <c r="H21" s="32">
        <f t="shared" si="2"/>
        <v>42803</v>
      </c>
      <c r="I21" s="32">
        <f t="shared" si="20"/>
        <v>42804</v>
      </c>
      <c r="J21" s="32">
        <f t="shared" si="20"/>
        <v>42805</v>
      </c>
      <c r="K21" s="32">
        <f t="shared" si="20"/>
        <v>42806</v>
      </c>
      <c r="L21" s="32">
        <f t="shared" si="20"/>
        <v>42807</v>
      </c>
      <c r="M21" s="32">
        <f t="shared" si="15"/>
        <v>42809</v>
      </c>
      <c r="N21" s="32">
        <f t="shared" si="5"/>
        <v>42810</v>
      </c>
      <c r="O21" s="31" t="s">
        <v>232</v>
      </c>
      <c r="P21" s="33">
        <f>N21+1</f>
        <v>42811</v>
      </c>
      <c r="Q21" s="32">
        <f t="shared" si="7"/>
        <v>42812</v>
      </c>
      <c r="R21" s="33">
        <f t="shared" si="8"/>
        <v>42812</v>
      </c>
      <c r="S21" s="32">
        <f t="shared" si="17"/>
        <v>42813</v>
      </c>
      <c r="T21" s="32">
        <f t="shared" si="18"/>
        <v>42820</v>
      </c>
      <c r="U21" s="32">
        <f t="shared" si="19"/>
        <v>42820</v>
      </c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55" t="s">
        <v>42</v>
      </c>
      <c r="B23" s="239" t="s">
        <v>211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>
      <c r="A24" s="61" t="s">
        <v>212</v>
      </c>
      <c r="B24" s="240" t="s">
        <v>213</v>
      </c>
      <c r="C24" s="240"/>
      <c r="D24" s="240"/>
      <c r="E24" s="240"/>
      <c r="F24" s="240"/>
      <c r="G24" s="240"/>
      <c r="H24" s="240"/>
      <c r="I24" s="240"/>
      <c r="J24" s="240"/>
      <c r="K24" s="24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61" t="s">
        <v>181</v>
      </c>
      <c r="B25" s="240" t="s">
        <v>214</v>
      </c>
      <c r="C25" s="240"/>
      <c r="D25" s="240"/>
      <c r="E25" s="240"/>
      <c r="F25" s="240"/>
      <c r="G25" s="240"/>
      <c r="H25" s="240"/>
      <c r="I25" s="240"/>
      <c r="J25" s="240"/>
      <c r="K25" s="240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5.75" customHeight="1">
      <c r="A26" s="61" t="s">
        <v>182</v>
      </c>
      <c r="B26" s="240" t="s">
        <v>215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61" t="s">
        <v>182</v>
      </c>
      <c r="B27" s="240" t="s">
        <v>216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62" t="s">
        <v>183</v>
      </c>
      <c r="B28" s="240" t="s">
        <v>217</v>
      </c>
      <c r="C28" s="240"/>
      <c r="D28" s="240"/>
      <c r="E28" s="240"/>
      <c r="F28" s="240"/>
      <c r="G28" s="240"/>
      <c r="H28" s="240"/>
      <c r="I28" s="240"/>
      <c r="J28" s="240"/>
      <c r="K28" s="240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62" t="s">
        <v>218</v>
      </c>
      <c r="B29" s="240" t="s">
        <v>219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61" t="s">
        <v>220</v>
      </c>
      <c r="B30" s="240" t="s">
        <v>221</v>
      </c>
      <c r="C30" s="240"/>
      <c r="D30" s="240"/>
      <c r="E30" s="240"/>
      <c r="F30" s="240"/>
      <c r="G30" s="240"/>
      <c r="H30" s="240"/>
      <c r="I30" s="240"/>
      <c r="J30" s="240"/>
      <c r="K30" s="240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>
      <c r="A31" s="61" t="s">
        <v>222</v>
      </c>
      <c r="B31" s="241" t="s">
        <v>223</v>
      </c>
      <c r="C31" s="241"/>
      <c r="D31" s="241"/>
      <c r="E31" s="241"/>
      <c r="F31" s="241"/>
      <c r="G31" s="241"/>
      <c r="H31" s="241"/>
      <c r="I31" s="241"/>
      <c r="J31" s="241"/>
      <c r="K31" s="241"/>
      <c r="L31" s="1"/>
      <c r="M31" s="1"/>
      <c r="N31" s="1"/>
      <c r="O31" s="1"/>
      <c r="P31" s="1"/>
      <c r="Q31" s="1"/>
      <c r="R31" s="1"/>
      <c r="S31" s="1"/>
      <c r="T31" s="1"/>
      <c r="U31" s="1"/>
    </row>
    <row r="33" ht="15">
      <c r="B33" s="43"/>
    </row>
  </sheetData>
  <mergeCells count="38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K14:U14"/>
    <mergeCell ref="B23:K23"/>
    <mergeCell ref="B24:K24"/>
    <mergeCell ref="G13:H13"/>
    <mergeCell ref="C13:D13"/>
    <mergeCell ref="T10:U10"/>
    <mergeCell ref="T11:U11"/>
    <mergeCell ref="C14:D14"/>
    <mergeCell ref="C16:D16"/>
    <mergeCell ref="T12:U12"/>
    <mergeCell ref="B29:K29"/>
    <mergeCell ref="B30:K30"/>
    <mergeCell ref="B31:K31"/>
    <mergeCell ref="B25:K25"/>
    <mergeCell ref="B26:K26"/>
    <mergeCell ref="B27:K27"/>
    <mergeCell ref="B28:K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7"/>
  <sheetViews>
    <sheetView workbookViewId="0" topLeftCell="A1">
      <selection activeCell="H23" sqref="H23"/>
    </sheetView>
  </sheetViews>
  <sheetFormatPr defaultColWidth="9.00390625" defaultRowHeight="14.25"/>
  <cols>
    <col min="1" max="1" width="29.50390625" style="0" customWidth="1"/>
    <col min="2" max="10" width="10.75390625" style="0" customWidth="1"/>
  </cols>
  <sheetData>
    <row r="1" spans="2:10" ht="54.75" customHeight="1">
      <c r="B1" s="146" t="s">
        <v>170</v>
      </c>
      <c r="C1" s="146"/>
      <c r="D1" s="146"/>
      <c r="E1" s="146"/>
      <c r="F1" s="146"/>
      <c r="G1" s="146"/>
      <c r="H1" s="146"/>
      <c r="I1" s="146"/>
      <c r="J1" s="146"/>
    </row>
    <row r="2" spans="2:10" ht="16.5" customHeight="1">
      <c r="B2" s="147" t="s">
        <v>171</v>
      </c>
      <c r="C2" s="147"/>
      <c r="D2" s="147"/>
      <c r="E2" s="147"/>
      <c r="F2" s="147"/>
      <c r="G2" s="147"/>
      <c r="H2" s="147"/>
      <c r="I2" s="147"/>
      <c r="J2" s="147"/>
    </row>
    <row r="3" spans="1:244" ht="19.5" customHeight="1">
      <c r="A3" s="69" t="s">
        <v>0</v>
      </c>
      <c r="B3" s="3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10" ht="15">
      <c r="A4" s="234" t="s">
        <v>233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5">
      <c r="A5" s="57" t="s">
        <v>56</v>
      </c>
      <c r="B5" s="57" t="s">
        <v>57</v>
      </c>
      <c r="C5" s="238" t="s">
        <v>176</v>
      </c>
      <c r="D5" s="230"/>
      <c r="E5" s="237" t="s">
        <v>234</v>
      </c>
      <c r="F5" s="236"/>
      <c r="G5" s="229" t="s">
        <v>178</v>
      </c>
      <c r="H5" s="230"/>
      <c r="I5" s="229" t="s">
        <v>179</v>
      </c>
      <c r="J5" s="230"/>
    </row>
    <row r="6" spans="1:10" ht="15">
      <c r="A6" s="25" t="s">
        <v>3</v>
      </c>
      <c r="B6" s="25" t="s">
        <v>4</v>
      </c>
      <c r="C6" s="210" t="s">
        <v>183</v>
      </c>
      <c r="D6" s="210"/>
      <c r="E6" s="216" t="s">
        <v>235</v>
      </c>
      <c r="F6" s="233"/>
      <c r="G6" s="210" t="s">
        <v>185</v>
      </c>
      <c r="H6" s="210"/>
      <c r="I6" s="210" t="s">
        <v>186</v>
      </c>
      <c r="J6" s="210"/>
    </row>
    <row r="7" spans="1:10" ht="15" customHeight="1" hidden="1">
      <c r="A7" s="59" t="s">
        <v>236</v>
      </c>
      <c r="B7" s="82">
        <v>1623</v>
      </c>
      <c r="C7" s="32">
        <v>42724</v>
      </c>
      <c r="D7" s="32">
        <f>C7+1</f>
        <v>42725</v>
      </c>
      <c r="E7" s="33">
        <f>D7+1</f>
        <v>42726</v>
      </c>
      <c r="F7" s="32">
        <f aca="true" t="shared" si="0" ref="F7:F17">E7</f>
        <v>42726</v>
      </c>
      <c r="G7" s="32">
        <f aca="true" t="shared" si="1" ref="G7:G17">F7+4</f>
        <v>42730</v>
      </c>
      <c r="H7" s="32">
        <f aca="true" t="shared" si="2" ref="H7:H17">G7</f>
        <v>42730</v>
      </c>
      <c r="I7" s="32">
        <f aca="true" t="shared" si="3" ref="I7:I17">H7+1</f>
        <v>42731</v>
      </c>
      <c r="J7" s="32">
        <f>I7</f>
        <v>42731</v>
      </c>
    </row>
    <row r="8" spans="1:10" ht="15" customHeight="1" hidden="1">
      <c r="A8" s="60" t="s">
        <v>237</v>
      </c>
      <c r="B8" s="90">
        <v>1641</v>
      </c>
      <c r="C8" s="32">
        <v>42731</v>
      </c>
      <c r="D8" s="32">
        <f>C8</f>
        <v>42731</v>
      </c>
      <c r="E8" s="33">
        <f>D8+2</f>
        <v>42733</v>
      </c>
      <c r="F8" s="32">
        <f t="shared" si="0"/>
        <v>42733</v>
      </c>
      <c r="G8" s="33">
        <f t="shared" si="1"/>
        <v>42737</v>
      </c>
      <c r="H8" s="32">
        <f t="shared" si="2"/>
        <v>42737</v>
      </c>
      <c r="I8" s="33">
        <f t="shared" si="3"/>
        <v>42738</v>
      </c>
      <c r="J8" s="32">
        <f aca="true" t="shared" si="4" ref="J8:J17">I8</f>
        <v>42738</v>
      </c>
    </row>
    <row r="9" spans="1:10" ht="15" customHeight="1">
      <c r="A9" s="58" t="s">
        <v>238</v>
      </c>
      <c r="B9" s="90">
        <v>1701</v>
      </c>
      <c r="C9" s="32">
        <v>42738</v>
      </c>
      <c r="D9" s="32">
        <f aca="true" t="shared" si="5" ref="D9:E12">C9+1</f>
        <v>42739</v>
      </c>
      <c r="E9" s="33">
        <f t="shared" si="5"/>
        <v>42740</v>
      </c>
      <c r="F9" s="32">
        <f t="shared" si="0"/>
        <v>42740</v>
      </c>
      <c r="G9" s="32">
        <f t="shared" si="1"/>
        <v>42744</v>
      </c>
      <c r="H9" s="32">
        <f t="shared" si="2"/>
        <v>42744</v>
      </c>
      <c r="I9" s="32">
        <f t="shared" si="3"/>
        <v>42745</v>
      </c>
      <c r="J9" s="32">
        <f t="shared" si="4"/>
        <v>42745</v>
      </c>
    </row>
    <row r="10" spans="1:10" ht="15">
      <c r="A10" s="71" t="s">
        <v>239</v>
      </c>
      <c r="B10" s="90">
        <v>1703</v>
      </c>
      <c r="C10" s="32">
        <v>42745</v>
      </c>
      <c r="D10" s="32">
        <f t="shared" si="5"/>
        <v>42746</v>
      </c>
      <c r="E10" s="33">
        <f t="shared" si="5"/>
        <v>42747</v>
      </c>
      <c r="F10" s="32">
        <f t="shared" si="0"/>
        <v>42747</v>
      </c>
      <c r="G10" s="33">
        <f t="shared" si="1"/>
        <v>42751</v>
      </c>
      <c r="H10" s="32">
        <f t="shared" si="2"/>
        <v>42751</v>
      </c>
      <c r="I10" s="33">
        <f t="shared" si="3"/>
        <v>42752</v>
      </c>
      <c r="J10" s="32">
        <f t="shared" si="4"/>
        <v>42752</v>
      </c>
    </row>
    <row r="11" spans="1:10" ht="15">
      <c r="A11" s="60" t="s">
        <v>240</v>
      </c>
      <c r="B11" s="90">
        <v>1703</v>
      </c>
      <c r="C11" s="32">
        <v>42752</v>
      </c>
      <c r="D11" s="32">
        <f t="shared" si="5"/>
        <v>42753</v>
      </c>
      <c r="E11" s="33">
        <f t="shared" si="5"/>
        <v>42754</v>
      </c>
      <c r="F11" s="32">
        <f t="shared" si="0"/>
        <v>42754</v>
      </c>
      <c r="G11" s="32">
        <f t="shared" si="1"/>
        <v>42758</v>
      </c>
      <c r="H11" s="32">
        <f t="shared" si="2"/>
        <v>42758</v>
      </c>
      <c r="I11" s="32">
        <f t="shared" si="3"/>
        <v>42759</v>
      </c>
      <c r="J11" s="32">
        <f t="shared" si="4"/>
        <v>42759</v>
      </c>
    </row>
    <row r="12" spans="1:10" ht="15">
      <c r="A12" s="60" t="s">
        <v>241</v>
      </c>
      <c r="B12" s="90">
        <v>1703</v>
      </c>
      <c r="C12" s="32">
        <v>42759</v>
      </c>
      <c r="D12" s="32">
        <f t="shared" si="5"/>
        <v>42760</v>
      </c>
      <c r="E12" s="33">
        <f t="shared" si="5"/>
        <v>42761</v>
      </c>
      <c r="F12" s="32">
        <f t="shared" si="0"/>
        <v>42761</v>
      </c>
      <c r="G12" s="33">
        <f t="shared" si="1"/>
        <v>42765</v>
      </c>
      <c r="H12" s="32">
        <f t="shared" si="2"/>
        <v>42765</v>
      </c>
      <c r="I12" s="33">
        <f t="shared" si="3"/>
        <v>42766</v>
      </c>
      <c r="J12" s="32">
        <f t="shared" si="4"/>
        <v>42766</v>
      </c>
    </row>
    <row r="13" spans="1:10" ht="15">
      <c r="A13" s="126" t="s">
        <v>322</v>
      </c>
      <c r="B13" s="90"/>
      <c r="C13" s="32"/>
      <c r="D13" s="32"/>
      <c r="E13" s="33"/>
      <c r="F13" s="32"/>
      <c r="G13" s="32"/>
      <c r="H13" s="32"/>
      <c r="I13" s="32"/>
      <c r="J13" s="32"/>
    </row>
    <row r="14" spans="1:10" ht="15">
      <c r="A14" s="126" t="s">
        <v>322</v>
      </c>
      <c r="B14" s="90"/>
      <c r="C14" s="32"/>
      <c r="D14" s="32"/>
      <c r="E14" s="33"/>
      <c r="F14" s="32"/>
      <c r="G14" s="33"/>
      <c r="H14" s="32"/>
      <c r="I14" s="33"/>
      <c r="J14" s="32"/>
    </row>
    <row r="15" spans="1:10" ht="15">
      <c r="A15" s="58" t="s">
        <v>242</v>
      </c>
      <c r="B15" s="90">
        <v>1703</v>
      </c>
      <c r="C15" s="32">
        <v>42780</v>
      </c>
      <c r="D15" s="32">
        <f aca="true" t="shared" si="6" ref="D15:E17">C15+1</f>
        <v>42781</v>
      </c>
      <c r="E15" s="33">
        <f t="shared" si="6"/>
        <v>42782</v>
      </c>
      <c r="F15" s="32">
        <f t="shared" si="0"/>
        <v>42782</v>
      </c>
      <c r="G15" s="32">
        <f t="shared" si="1"/>
        <v>42786</v>
      </c>
      <c r="H15" s="32">
        <f t="shared" si="2"/>
        <v>42786</v>
      </c>
      <c r="I15" s="32">
        <f t="shared" si="3"/>
        <v>42787</v>
      </c>
      <c r="J15" s="32">
        <f t="shared" si="4"/>
        <v>42787</v>
      </c>
    </row>
    <row r="16" spans="1:10" ht="15">
      <c r="A16" s="58" t="s">
        <v>323</v>
      </c>
      <c r="B16" s="128">
        <v>1707</v>
      </c>
      <c r="C16" s="32">
        <v>42787</v>
      </c>
      <c r="D16" s="32">
        <f t="shared" si="6"/>
        <v>42788</v>
      </c>
      <c r="E16" s="33">
        <f t="shared" si="6"/>
        <v>42789</v>
      </c>
      <c r="F16" s="32">
        <f t="shared" si="0"/>
        <v>42789</v>
      </c>
      <c r="G16" s="33">
        <f t="shared" si="1"/>
        <v>42793</v>
      </c>
      <c r="H16" s="32">
        <f t="shared" si="2"/>
        <v>42793</v>
      </c>
      <c r="I16" s="33">
        <f t="shared" si="3"/>
        <v>42794</v>
      </c>
      <c r="J16" s="32">
        <f t="shared" si="4"/>
        <v>42794</v>
      </c>
    </row>
    <row r="17" spans="1:10" ht="15">
      <c r="A17" s="58" t="s">
        <v>324</v>
      </c>
      <c r="B17" s="128">
        <v>1705</v>
      </c>
      <c r="C17" s="32">
        <v>42794</v>
      </c>
      <c r="D17" s="32">
        <f t="shared" si="6"/>
        <v>42795</v>
      </c>
      <c r="E17" s="33">
        <f t="shared" si="6"/>
        <v>42796</v>
      </c>
      <c r="F17" s="32">
        <f t="shared" si="0"/>
        <v>42796</v>
      </c>
      <c r="G17" s="32">
        <f t="shared" si="1"/>
        <v>42800</v>
      </c>
      <c r="H17" s="32">
        <f t="shared" si="2"/>
        <v>42800</v>
      </c>
      <c r="I17" s="32">
        <f t="shared" si="3"/>
        <v>42801</v>
      </c>
      <c r="J17" s="32">
        <f t="shared" si="4"/>
        <v>42801</v>
      </c>
    </row>
    <row r="18" spans="1:10" ht="15">
      <c r="A18" s="63"/>
      <c r="B18" s="127"/>
      <c r="C18" s="44"/>
      <c r="D18" s="44"/>
      <c r="E18" s="45"/>
      <c r="F18" s="44"/>
      <c r="G18" s="44"/>
      <c r="H18" s="44"/>
      <c r="I18" s="44"/>
      <c r="J18" s="44"/>
    </row>
    <row r="19" spans="1:10" ht="15">
      <c r="A19" s="63"/>
      <c r="B19" s="127"/>
      <c r="C19" s="44"/>
      <c r="D19" s="44"/>
      <c r="E19" s="45"/>
      <c r="F19" s="44"/>
      <c r="G19" s="44"/>
      <c r="H19" s="44"/>
      <c r="I19" s="44"/>
      <c r="J19" s="44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55" t="s">
        <v>42</v>
      </c>
      <c r="B21" s="239" t="s">
        <v>211</v>
      </c>
      <c r="C21" s="239"/>
      <c r="D21" s="239"/>
      <c r="E21" s="239"/>
      <c r="F21" s="239"/>
      <c r="G21" s="1"/>
      <c r="H21" s="1"/>
      <c r="I21" s="1"/>
      <c r="J21" s="1"/>
    </row>
    <row r="22" spans="1:10" ht="15.75" customHeight="1">
      <c r="A22" s="62" t="s">
        <v>183</v>
      </c>
      <c r="B22" s="240" t="s">
        <v>243</v>
      </c>
      <c r="C22" s="240"/>
      <c r="D22" s="240"/>
      <c r="E22" s="240"/>
      <c r="F22" s="240"/>
      <c r="G22" s="1"/>
      <c r="H22" s="1"/>
      <c r="I22" s="1"/>
      <c r="J22" s="1"/>
    </row>
    <row r="23" spans="1:10" ht="15.75" customHeight="1">
      <c r="A23" s="62" t="s">
        <v>218</v>
      </c>
      <c r="B23" s="240" t="s">
        <v>244</v>
      </c>
      <c r="C23" s="240"/>
      <c r="D23" s="240"/>
      <c r="E23" s="240"/>
      <c r="F23" s="240"/>
      <c r="G23" s="1"/>
      <c r="H23" s="1"/>
      <c r="I23" s="1"/>
      <c r="J23" s="1"/>
    </row>
    <row r="24" spans="1:10" ht="15.75" customHeight="1">
      <c r="A24" s="61" t="s">
        <v>220</v>
      </c>
      <c r="B24" s="240" t="s">
        <v>245</v>
      </c>
      <c r="C24" s="240"/>
      <c r="D24" s="240"/>
      <c r="E24" s="240"/>
      <c r="F24" s="240"/>
      <c r="G24" s="1"/>
      <c r="H24" s="1"/>
      <c r="I24" s="1"/>
      <c r="J24" s="1"/>
    </row>
    <row r="25" spans="1:10" ht="15.75" customHeight="1">
      <c r="A25" s="61" t="s">
        <v>222</v>
      </c>
      <c r="B25" s="241" t="s">
        <v>246</v>
      </c>
      <c r="C25" s="241"/>
      <c r="D25" s="241"/>
      <c r="E25" s="241"/>
      <c r="F25" s="241"/>
      <c r="G25" s="1"/>
      <c r="H25" s="1"/>
      <c r="I25" s="1"/>
      <c r="J25" s="1"/>
    </row>
    <row r="27" ht="15">
      <c r="B27" s="43"/>
    </row>
  </sheetData>
  <mergeCells count="16">
    <mergeCell ref="B1:J1"/>
    <mergeCell ref="B2:J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B25:F25"/>
    <mergeCell ref="B21:F21"/>
    <mergeCell ref="B22:F22"/>
    <mergeCell ref="B23:F23"/>
    <mergeCell ref="B24:F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sui</cp:lastModifiedBy>
  <cp:lastPrinted>2017-01-12T01:37:09Z</cp:lastPrinted>
  <dcterms:created xsi:type="dcterms:W3CDTF">2016-09-23T06:43:55Z</dcterms:created>
  <dcterms:modified xsi:type="dcterms:W3CDTF">2017-01-18T04:12:35Z</dcterms:modified>
  <cp:category/>
  <cp:version/>
  <cp:contentType/>
  <cp:contentStatus/>
</cp:coreProperties>
</file>