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45" tabRatio="554" activeTab="1"/>
  </bookViews>
  <sheets>
    <sheet name="ASL CHINA-1 SCHEDULE" sheetId="1" r:id="rId1"/>
    <sheet name="ASL HHX1&amp;HHX2 SCHEDULE" sheetId="2" r:id="rId2"/>
  </sheets>
  <definedNames/>
  <calcPr fullCalcOnLoad="1"/>
</workbook>
</file>

<file path=xl/sharedStrings.xml><?xml version="1.0" encoding="utf-8"?>
<sst xmlns="http://schemas.openxmlformats.org/spreadsheetml/2006/main" count="327" uniqueCount="224">
  <si>
    <r>
      <rPr>
        <b/>
        <sz val="24"/>
        <color indexed="10"/>
        <rFont val="隶书"/>
        <family val="3"/>
      </rPr>
      <t>亚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隶书"/>
        <family val="3"/>
      </rPr>
      <t>海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隶书"/>
        <family val="3"/>
      </rPr>
      <t>航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隶书"/>
        <family val="3"/>
      </rPr>
      <t>运</t>
    </r>
    <r>
      <rPr>
        <b/>
        <sz val="24"/>
        <color indexed="10"/>
        <rFont val="Times New Roman"/>
        <family val="1"/>
      </rPr>
      <t xml:space="preserve">  </t>
    </r>
    <r>
      <rPr>
        <b/>
        <sz val="24"/>
        <color indexed="10"/>
        <rFont val="隶书"/>
        <family val="3"/>
      </rPr>
      <t>有</t>
    </r>
    <r>
      <rPr>
        <b/>
        <sz val="24"/>
        <color indexed="10"/>
        <rFont val="Times New Roman"/>
        <family val="1"/>
      </rPr>
      <t xml:space="preserve">   </t>
    </r>
    <r>
      <rPr>
        <b/>
        <sz val="24"/>
        <color indexed="10"/>
        <rFont val="隶书"/>
        <family val="3"/>
      </rPr>
      <t>限</t>
    </r>
    <r>
      <rPr>
        <b/>
        <sz val="24"/>
        <color indexed="10"/>
        <rFont val="Times New Roman"/>
        <family val="1"/>
      </rPr>
      <t xml:space="preserve">   </t>
    </r>
    <r>
      <rPr>
        <b/>
        <sz val="24"/>
        <color indexed="10"/>
        <rFont val="隶书"/>
        <family val="3"/>
      </rPr>
      <t>公</t>
    </r>
    <r>
      <rPr>
        <b/>
        <sz val="24"/>
        <color indexed="10"/>
        <rFont val="Times New Roman"/>
        <family val="1"/>
      </rPr>
      <t xml:space="preserve">   </t>
    </r>
    <r>
      <rPr>
        <b/>
        <sz val="24"/>
        <color indexed="10"/>
        <rFont val="隶书"/>
        <family val="3"/>
      </rPr>
      <t>司</t>
    </r>
  </si>
  <si>
    <t>ASEAN  SEAS  LINE   CO.,   LIMITED</t>
  </si>
  <si>
    <t>MOC-ML00252</t>
  </si>
  <si>
    <t xml:space="preserve">      HHX1: CNNGB-CNSHA-HKHKG--VNHPH--HKHKG-CNTAO-CNSHA  FULL CONTAINER WEEKLY SERVICE  </t>
  </si>
  <si>
    <t>船名</t>
  </si>
  <si>
    <t>航次</t>
  </si>
  <si>
    <t>宁波</t>
  </si>
  <si>
    <t>上海</t>
  </si>
  <si>
    <t>香港(CMCS)</t>
  </si>
  <si>
    <t>海防</t>
  </si>
  <si>
    <t>青岛</t>
  </si>
  <si>
    <t>VESSEL</t>
  </si>
  <si>
    <t>VOY NO</t>
  </si>
  <si>
    <t>NINGBO</t>
  </si>
  <si>
    <t>SHANGHAI</t>
  </si>
  <si>
    <t>HONG KONG</t>
  </si>
  <si>
    <t>HAIPHONG</t>
  </si>
  <si>
    <t>QINGDAO</t>
  </si>
  <si>
    <t>ETB/ETD</t>
  </si>
  <si>
    <t>SAT/SUN</t>
  </si>
  <si>
    <t>THU             0600</t>
  </si>
  <si>
    <t>THU              2300</t>
  </si>
  <si>
    <t>FRI              1100</t>
  </si>
  <si>
    <t>MON             0300</t>
  </si>
  <si>
    <t>MON  2300</t>
  </si>
  <si>
    <t>WED           1900</t>
  </si>
  <si>
    <t>THU 1400</t>
  </si>
  <si>
    <t>SAT          1400</t>
  </si>
  <si>
    <t>SUN  0600</t>
  </si>
  <si>
    <t>THU          1600</t>
  </si>
  <si>
    <t>FRI  0600</t>
  </si>
  <si>
    <t>SAT          2300</t>
  </si>
  <si>
    <t>SUN 1200</t>
  </si>
  <si>
    <t xml:space="preserve">      HHX2: CNTAO-CNSHA-HKHKG--VNHPH--HKHKG-CNNGB-CNSHA  FULL CONTAINER WEEKLY SERVICE  </t>
  </si>
  <si>
    <t>WED           0700</t>
  </si>
  <si>
    <t>WED 2300</t>
  </si>
  <si>
    <t>FRI          1600</t>
  </si>
  <si>
    <t>SAT 1000</t>
  </si>
  <si>
    <t>SUN        2200</t>
  </si>
  <si>
    <t>MON 0900</t>
  </si>
  <si>
    <t>Port</t>
  </si>
  <si>
    <t xml:space="preserve">Terminal at each port for HHX1 &amp;HHX2  service
</t>
  </si>
  <si>
    <t>Qingdao</t>
  </si>
  <si>
    <t xml:space="preserve">QQCT Co., Ltd. (QQCT)
</t>
  </si>
  <si>
    <t>Shanghai</t>
  </si>
  <si>
    <t xml:space="preserve">Shanghai Mingdong  Container Terminal Co., Ltd (SMCT)
</t>
  </si>
  <si>
    <t>Ningbo</t>
  </si>
  <si>
    <t>Hong Kong</t>
  </si>
  <si>
    <t xml:space="preserve">Hong Kong Merchants container Service  (CMCS)
</t>
  </si>
  <si>
    <t>Haiphong</t>
  </si>
  <si>
    <t xml:space="preserve">Namhai port joint stock corpotation (NAMHAI)
</t>
  </si>
  <si>
    <t>Ningbo Yuandong terminals limited</t>
  </si>
  <si>
    <t>WED        2100</t>
  </si>
  <si>
    <t>THU     0600</t>
  </si>
  <si>
    <t>WED              2100</t>
  </si>
  <si>
    <t>1504W</t>
  </si>
  <si>
    <t>1505W</t>
  </si>
  <si>
    <t>1504E</t>
  </si>
  <si>
    <t>RBD JUTLANDIA</t>
  </si>
  <si>
    <t xml:space="preserve">      CHINA-1: CNTAO-CNSHA-CNNGB-CNXMN-HKHKG--IDJKT--IDSUB-PHMNS-HKHKG-CNTAO FULL CONTAINER WEEKLY SERVICE  </t>
  </si>
  <si>
    <r>
      <rPr>
        <sz val="12"/>
        <rFont val="宋体"/>
        <family val="0"/>
      </rPr>
      <t>船名</t>
    </r>
  </si>
  <si>
    <r>
      <rPr>
        <sz val="12"/>
        <rFont val="宋体"/>
        <family val="0"/>
      </rPr>
      <t>航次</t>
    </r>
  </si>
  <si>
    <r>
      <rPr>
        <sz val="12"/>
        <rFont val="宋体"/>
        <family val="0"/>
      </rPr>
      <t>上海</t>
    </r>
  </si>
  <si>
    <t>厦门</t>
  </si>
  <si>
    <t>香港(HIT)</t>
  </si>
  <si>
    <t>雅加达</t>
  </si>
  <si>
    <t>泗水</t>
  </si>
  <si>
    <t>马尼拉（南）</t>
  </si>
  <si>
    <t>XIAMEN</t>
  </si>
  <si>
    <t>JAKARTA</t>
  </si>
  <si>
    <t>SURABAYA</t>
  </si>
  <si>
    <t>MANILA</t>
  </si>
  <si>
    <t>QINGTAO</t>
  </si>
  <si>
    <t>ETA/ETD</t>
  </si>
  <si>
    <t>THU/FRI</t>
  </si>
  <si>
    <t>SAT/SAT</t>
  </si>
  <si>
    <t>SUN/SUN</t>
  </si>
  <si>
    <t>TUE/TUE</t>
  </si>
  <si>
    <t>WED/WED</t>
  </si>
  <si>
    <t>SUN/MON</t>
  </si>
  <si>
    <t>HS WAGNER</t>
  </si>
  <si>
    <t>HELENA SCHULTE</t>
  </si>
  <si>
    <t>NOBLE MATAR</t>
  </si>
  <si>
    <t>BOX VOYAGER</t>
  </si>
  <si>
    <t>SANTA BELINA</t>
  </si>
  <si>
    <t xml:space="preserve">Terminal at each port for CHINA-1 service
</t>
  </si>
  <si>
    <t xml:space="preserve">Shanghai East Container Terminal Co., Ltd  (SECT)
</t>
  </si>
  <si>
    <t xml:space="preserve">Ningbo Beilun Second Container Terminals Co., LTD (NBSCT)
</t>
  </si>
  <si>
    <t>Xiamen</t>
  </si>
  <si>
    <t xml:space="preserve">Xiamen Port (Group) Haitian Container Terminal
</t>
  </si>
  <si>
    <t xml:space="preserve">Hong Kong International Terminals  (HIT)
</t>
  </si>
  <si>
    <t>Jakarta</t>
  </si>
  <si>
    <t xml:space="preserve">Jakarta International Container Terminal (JICT1)
</t>
  </si>
  <si>
    <t>Surabaya</t>
  </si>
  <si>
    <t xml:space="preserve">Terminal Petilemas Surabaya (TPS)
</t>
  </si>
  <si>
    <t>Manila (S)</t>
  </si>
  <si>
    <t xml:space="preserve">Asia Terminals, Incorporated (ATI)
</t>
  </si>
  <si>
    <t>QA723S</t>
  </si>
  <si>
    <t>QA725S</t>
  </si>
  <si>
    <t>QA724N</t>
  </si>
  <si>
    <t>QA726N</t>
  </si>
  <si>
    <t>QA727S</t>
  </si>
  <si>
    <t>QA728N</t>
  </si>
  <si>
    <t>QA729S</t>
  </si>
  <si>
    <t>QA730N</t>
  </si>
  <si>
    <t>QA731S</t>
  </si>
  <si>
    <t>QA732N</t>
  </si>
  <si>
    <t>QA733S</t>
  </si>
  <si>
    <t>QA734N</t>
  </si>
  <si>
    <t>WMS VLISSINGEN</t>
  </si>
  <si>
    <t>QA735S</t>
  </si>
  <si>
    <t>QA736N</t>
  </si>
  <si>
    <t>QA737S</t>
  </si>
  <si>
    <t>QA738N</t>
  </si>
  <si>
    <t>QA739S</t>
  </si>
  <si>
    <t>QA740N</t>
  </si>
  <si>
    <t>QA741S</t>
  </si>
  <si>
    <t>QA742N</t>
  </si>
  <si>
    <t>P/O</t>
  </si>
  <si>
    <t>1503W</t>
  </si>
  <si>
    <t>1509W</t>
  </si>
  <si>
    <t>1503E</t>
  </si>
  <si>
    <t>1509E</t>
  </si>
  <si>
    <t>1505E</t>
  </si>
  <si>
    <t>1510W</t>
  </si>
  <si>
    <t>1510E</t>
  </si>
  <si>
    <t>JACKELINE-H</t>
  </si>
  <si>
    <t>1514W</t>
  </si>
  <si>
    <t>1514E</t>
  </si>
  <si>
    <t>1515W</t>
  </si>
  <si>
    <t>1515E</t>
  </si>
  <si>
    <t>QA743S</t>
  </si>
  <si>
    <t>QA744N</t>
  </si>
  <si>
    <t>ALDI WAVE</t>
  </si>
  <si>
    <t xml:space="preserve">JRS CARINA </t>
  </si>
  <si>
    <t>15015W</t>
  </si>
  <si>
    <t>15015E</t>
  </si>
  <si>
    <t>15016W</t>
  </si>
  <si>
    <t>1511W</t>
  </si>
  <si>
    <t>1517W</t>
  </si>
  <si>
    <t>1507W</t>
  </si>
  <si>
    <t>1511E</t>
  </si>
  <si>
    <t>1517E</t>
  </si>
  <si>
    <t>1516W</t>
  </si>
  <si>
    <t>1506W</t>
  </si>
  <si>
    <t>1512W</t>
  </si>
  <si>
    <t>1516E</t>
  </si>
  <si>
    <t>1506E</t>
  </si>
  <si>
    <t>1512E</t>
  </si>
  <si>
    <t>QA745S</t>
  </si>
  <si>
    <t>QA746N</t>
  </si>
  <si>
    <t>QA747S</t>
  </si>
  <si>
    <t>QA748N</t>
  </si>
  <si>
    <t>QA749S</t>
  </si>
  <si>
    <t>QA750N</t>
  </si>
  <si>
    <t>QA751S</t>
  </si>
  <si>
    <t>QA752N</t>
  </si>
  <si>
    <t xml:space="preserve">LANTAU BEE </t>
  </si>
  <si>
    <t>PHASE OUT AT HONGKONG</t>
  </si>
  <si>
    <t>PHASE IN AT HONGKONG</t>
  </si>
  <si>
    <t>15007S</t>
  </si>
  <si>
    <t>15007N</t>
  </si>
  <si>
    <t>15009W</t>
  </si>
  <si>
    <t>AMALIA C</t>
  </si>
  <si>
    <t>QAS57N</t>
  </si>
  <si>
    <t>phase out at HKG</t>
  </si>
  <si>
    <t>phase in at HKG</t>
  </si>
  <si>
    <t xml:space="preserve">VEGA TAU </t>
  </si>
  <si>
    <t>15001W</t>
  </si>
  <si>
    <t>15001E</t>
  </si>
  <si>
    <t>CMA CGM MIMOSA</t>
  </si>
  <si>
    <t>QA745S</t>
  </si>
  <si>
    <t>phase out at JKT</t>
  </si>
  <si>
    <t>phase in at JKT</t>
  </si>
  <si>
    <t>GOTTFRIED SHULTE</t>
  </si>
  <si>
    <t>OMIT</t>
  </si>
  <si>
    <t>CMA CGM MIMOSA</t>
  </si>
  <si>
    <t>QA753S</t>
  </si>
  <si>
    <t>QA754N</t>
  </si>
  <si>
    <t>QA755S</t>
  </si>
  <si>
    <t>QA756N</t>
  </si>
  <si>
    <t>QA757S</t>
  </si>
  <si>
    <t>QA758N</t>
  </si>
  <si>
    <t>QA759S</t>
  </si>
  <si>
    <t>QA760N</t>
  </si>
  <si>
    <t>QAS60N</t>
  </si>
  <si>
    <t>phase in at HKG</t>
  </si>
  <si>
    <t>15003W</t>
  </si>
  <si>
    <t>15003E</t>
  </si>
  <si>
    <t>GOTTFRIED SCHULTE</t>
  </si>
  <si>
    <t>CONTSHIP DAY</t>
  </si>
  <si>
    <t>15002W</t>
  </si>
  <si>
    <t>15002E</t>
  </si>
  <si>
    <t>PHASE OUT AT HONGKONG</t>
  </si>
  <si>
    <t>PHASE IN AT HONGKONG</t>
  </si>
  <si>
    <t>15001E</t>
  </si>
  <si>
    <t>P/O AT HPH, 1507E COMBINED WITH JACKELINE-H 1518E</t>
  </si>
  <si>
    <t>RBD JUTLANDIA</t>
  </si>
  <si>
    <t>1513W</t>
  </si>
  <si>
    <t>1513E</t>
  </si>
  <si>
    <t>RBD BOREA</t>
  </si>
  <si>
    <t>11-Jun SHA</t>
  </si>
  <si>
    <t>12-Jun SHA</t>
  </si>
  <si>
    <t>12-Jun NGB</t>
  </si>
  <si>
    <t>13-Jun NGB</t>
  </si>
  <si>
    <t>JACKELINE-H</t>
  </si>
  <si>
    <t>1520W</t>
  </si>
  <si>
    <t>1520E</t>
  </si>
  <si>
    <t>JACKELINE-H</t>
  </si>
  <si>
    <t>1518W</t>
  </si>
  <si>
    <t>1518E</t>
  </si>
  <si>
    <t>11/Jun NGB</t>
  </si>
  <si>
    <t>13/Jun TAO</t>
  </si>
  <si>
    <t>15002W</t>
  </si>
  <si>
    <t>15002E</t>
  </si>
  <si>
    <t>1519W</t>
  </si>
  <si>
    <t>1519E</t>
  </si>
  <si>
    <t>RBD JUTLANDIA</t>
  </si>
  <si>
    <t>1514W</t>
  </si>
  <si>
    <t>1514E</t>
  </si>
  <si>
    <t>RBD BOREA</t>
  </si>
  <si>
    <t>1505W</t>
  </si>
  <si>
    <t>1505E</t>
  </si>
  <si>
    <t>1506E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</si>
</sst>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&quot;S&quot;"/>
    <numFmt numFmtId="177" formatCode="_ &quot;¥&quot;* #,##0.00_ ;_ &quot;¥&quot;* \-#,##0.00_ ;_ &quot;¥&quot;* \-??_ ;_ @_ "/>
    <numFmt numFmtId="178" formatCode="_ &quot;¥&quot;* #,##0_ ;_ &quot;¥&quot;* \-#,##0_ ;_ &quot;¥&quot;* \-_ ;_ @_ "/>
    <numFmt numFmtId="179" formatCode="[$-409]d/mmm;@"/>
    <numFmt numFmtId="180" formatCode="mmm/yyyy"/>
    <numFmt numFmtId="181" formatCode="mmm\-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9">
    <font>
      <sz val="12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24"/>
      <color indexed="10"/>
      <name val="Times New Roman"/>
      <family val="1"/>
    </font>
    <font>
      <b/>
      <sz val="16"/>
      <color indexed="10"/>
      <name val="Times New Roman"/>
      <family val="1"/>
    </font>
    <font>
      <b/>
      <u val="single"/>
      <sz val="10"/>
      <name val="Times New Roman"/>
      <family val="1"/>
    </font>
    <font>
      <sz val="10"/>
      <name val="宋体"/>
      <family val="0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24"/>
      <color indexed="10"/>
      <name val="隶书"/>
      <family val="3"/>
    </font>
    <font>
      <sz val="11.25"/>
      <name val="微软雅黑"/>
      <family val="2"/>
    </font>
    <font>
      <sz val="12"/>
      <name val="微软雅黑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color indexed="10"/>
      <name val="Times New Roman"/>
      <family val="1"/>
    </font>
    <font>
      <sz val="12"/>
      <name val="新細明體"/>
      <family val="1"/>
    </font>
    <font>
      <sz val="9"/>
      <name val="新細明體"/>
      <family val="1"/>
    </font>
    <font>
      <b/>
      <sz val="9"/>
      <color indexed="8"/>
      <name val="Times New Roman"/>
      <family val="1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8" fillId="0" borderId="4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4" fillId="2" borderId="5" applyNumberFormat="0" applyAlignment="0" applyProtection="0"/>
    <xf numFmtId="0" fontId="11" fillId="13" borderId="6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9" fillId="8" borderId="0" applyNumberFormat="0" applyBorder="0" applyAlignment="0" applyProtection="0"/>
    <xf numFmtId="0" fontId="17" fillId="2" borderId="8" applyNumberFormat="0" applyAlignment="0" applyProtection="0"/>
    <xf numFmtId="0" fontId="6" fillId="3" borderId="5" applyNumberFormat="0" applyAlignment="0" applyProtection="0"/>
    <xf numFmtId="0" fontId="36" fillId="0" borderId="0">
      <alignment/>
      <protection/>
    </xf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44">
    <xf numFmtId="0" fontId="0" fillId="0" borderId="0" xfId="0" applyAlignment="1">
      <alignment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6" fillId="5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27" fillId="5" borderId="11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16" fontId="29" fillId="0" borderId="10" xfId="0" applyNumberFormat="1" applyFont="1" applyFill="1" applyBorder="1" applyAlignment="1">
      <alignment horizontal="center" vertical="center"/>
    </xf>
    <xf numFmtId="179" fontId="29" fillId="0" borderId="10" xfId="0" applyNumberFormat="1" applyFont="1" applyFill="1" applyBorder="1" applyAlignment="1">
      <alignment horizontal="center" vertical="center"/>
    </xf>
    <xf numFmtId="176" fontId="28" fillId="0" borderId="10" xfId="0" applyNumberFormat="1" applyFont="1" applyFill="1" applyBorder="1" applyAlignment="1">
      <alignment horizontal="center" vertical="center"/>
    </xf>
    <xf numFmtId="16" fontId="28" fillId="0" borderId="1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76" fontId="28" fillId="0" borderId="0" xfId="0" applyNumberFormat="1" applyFont="1" applyFill="1" applyBorder="1" applyAlignment="1">
      <alignment horizontal="center" vertical="center"/>
    </xf>
    <xf numFmtId="16" fontId="29" fillId="0" borderId="0" xfId="0" applyNumberFormat="1" applyFont="1" applyFill="1" applyBorder="1" applyAlignment="1">
      <alignment horizontal="center" vertical="center"/>
    </xf>
    <xf numFmtId="179" fontId="29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" fontId="22" fillId="0" borderId="0" xfId="0" applyNumberFormat="1" applyFont="1" applyFill="1" applyAlignment="1">
      <alignment horizontal="center" vertical="center"/>
    </xf>
    <xf numFmtId="179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6" fontId="2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0" fontId="31" fillId="5" borderId="14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1" fillId="5" borderId="15" xfId="0" applyFont="1" applyFill="1" applyBorder="1" applyAlignment="1">
      <alignment wrapText="1"/>
    </xf>
    <xf numFmtId="0" fontId="31" fillId="5" borderId="10" xfId="0" applyFont="1" applyFill="1" applyBorder="1" applyAlignment="1">
      <alignment wrapText="1"/>
    </xf>
    <xf numFmtId="0" fontId="31" fillId="5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18" borderId="11" xfId="0" applyNumberFormat="1" applyFont="1" applyFill="1" applyBorder="1" applyAlignment="1">
      <alignment horizontal="center" vertical="center" wrapText="1"/>
    </xf>
    <xf numFmtId="179" fontId="29" fillId="18" borderId="10" xfId="0" applyNumberFormat="1" applyFont="1" applyFill="1" applyBorder="1" applyAlignment="1">
      <alignment horizontal="center" vertical="center"/>
    </xf>
    <xf numFmtId="16" fontId="29" fillId="18" borderId="10" xfId="0" applyNumberFormat="1" applyFont="1" applyFill="1" applyBorder="1" applyAlignment="1">
      <alignment horizontal="center" vertical="center"/>
    </xf>
    <xf numFmtId="16" fontId="29" fillId="0" borderId="11" xfId="0" applyNumberFormat="1" applyFont="1" applyFill="1" applyBorder="1" applyAlignment="1">
      <alignment horizontal="center" vertical="center"/>
    </xf>
    <xf numFmtId="16" fontId="29" fillId="0" borderId="15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/>
    </xf>
    <xf numFmtId="179" fontId="22" fillId="8" borderId="0" xfId="0" applyNumberFormat="1" applyFont="1" applyFill="1" applyBorder="1" applyAlignment="1">
      <alignment horizontal="center" vertical="center"/>
    </xf>
    <xf numFmtId="16" fontId="22" fillId="8" borderId="0" xfId="0" applyNumberFormat="1" applyFont="1" applyFill="1" applyAlignment="1">
      <alignment horizontal="center" vertical="center"/>
    </xf>
    <xf numFmtId="179" fontId="22" fillId="8" borderId="0" xfId="0" applyNumberFormat="1" applyFont="1" applyFill="1" applyAlignment="1">
      <alignment horizontal="center" vertical="center"/>
    </xf>
    <xf numFmtId="0" fontId="25" fillId="8" borderId="16" xfId="0" applyFont="1" applyFill="1" applyBorder="1" applyAlignment="1">
      <alignment vertical="center"/>
    </xf>
    <xf numFmtId="176" fontId="28" fillId="19" borderId="10" xfId="0" applyNumberFormat="1" applyFont="1" applyFill="1" applyBorder="1" applyAlignment="1">
      <alignment horizontal="center" vertical="center"/>
    </xf>
    <xf numFmtId="16" fontId="29" fillId="19" borderId="10" xfId="0" applyNumberFormat="1" applyFont="1" applyFill="1" applyBorder="1" applyAlignment="1">
      <alignment horizontal="center" vertical="center"/>
    </xf>
    <xf numFmtId="0" fontId="28" fillId="19" borderId="10" xfId="0" applyFont="1" applyFill="1" applyBorder="1" applyAlignment="1">
      <alignment horizontal="center" vertical="center"/>
    </xf>
    <xf numFmtId="0" fontId="28" fillId="19" borderId="0" xfId="0" applyFont="1" applyFill="1" applyAlignment="1">
      <alignment horizontal="center"/>
    </xf>
    <xf numFmtId="176" fontId="34" fillId="0" borderId="10" xfId="0" applyNumberFormat="1" applyFont="1" applyFill="1" applyBorder="1" applyAlignment="1">
      <alignment horizontal="center" vertical="center"/>
    </xf>
    <xf numFmtId="0" fontId="28" fillId="9" borderId="10" xfId="0" applyFont="1" applyFill="1" applyBorder="1" applyAlignment="1">
      <alignment horizontal="center" vertical="center"/>
    </xf>
    <xf numFmtId="176" fontId="28" fillId="9" borderId="10" xfId="0" applyNumberFormat="1" applyFont="1" applyFill="1" applyBorder="1" applyAlignment="1">
      <alignment horizontal="center" vertical="center"/>
    </xf>
    <xf numFmtId="16" fontId="29" fillId="9" borderId="10" xfId="0" applyNumberFormat="1" applyFont="1" applyFill="1" applyBorder="1" applyAlignment="1">
      <alignment horizontal="center" vertical="center"/>
    </xf>
    <xf numFmtId="179" fontId="29" fillId="19" borderId="10" xfId="0" applyNumberFormat="1" applyFont="1" applyFill="1" applyBorder="1" applyAlignment="1">
      <alignment horizontal="center" vertical="center"/>
    </xf>
    <xf numFmtId="0" fontId="28" fillId="20" borderId="10" xfId="0" applyFont="1" applyFill="1" applyBorder="1" applyAlignment="1">
      <alignment horizontal="center" vertical="center"/>
    </xf>
    <xf numFmtId="16" fontId="29" fillId="20" borderId="10" xfId="0" applyNumberFormat="1" applyFont="1" applyFill="1" applyBorder="1" applyAlignment="1">
      <alignment horizontal="center" vertical="center"/>
    </xf>
    <xf numFmtId="16" fontId="35" fillId="0" borderId="10" xfId="0" applyNumberFormat="1" applyFont="1" applyFill="1" applyBorder="1" applyAlignment="1">
      <alignment horizontal="center" vertical="center"/>
    </xf>
    <xf numFmtId="176" fontId="28" fillId="20" borderId="10" xfId="0" applyNumberFormat="1" applyFont="1" applyFill="1" applyBorder="1" applyAlignment="1">
      <alignment horizontal="center" vertical="center"/>
    </xf>
    <xf numFmtId="176" fontId="28" fillId="0" borderId="17" xfId="0" applyNumberFormat="1" applyFont="1" applyFill="1" applyBorder="1" applyAlignment="1">
      <alignment horizontal="center" vertical="center"/>
    </xf>
    <xf numFmtId="0" fontId="38" fillId="0" borderId="10" xfId="61" applyFont="1" applyFill="1" applyBorder="1" applyAlignment="1">
      <alignment horizontal="center"/>
      <protection/>
    </xf>
    <xf numFmtId="0" fontId="28" fillId="19" borderId="10" xfId="0" applyFont="1" applyFill="1" applyBorder="1" applyAlignment="1">
      <alignment horizontal="center"/>
    </xf>
    <xf numFmtId="0" fontId="28" fillId="20" borderId="10" xfId="0" applyFont="1" applyFill="1" applyBorder="1" applyAlignment="1">
      <alignment horizontal="center"/>
    </xf>
    <xf numFmtId="0" fontId="28" fillId="21" borderId="10" xfId="0" applyFont="1" applyFill="1" applyBorder="1" applyAlignment="1">
      <alignment horizontal="center"/>
    </xf>
    <xf numFmtId="16" fontId="29" fillId="21" borderId="10" xfId="0" applyNumberFormat="1" applyFont="1" applyFill="1" applyBorder="1" applyAlignment="1">
      <alignment horizontal="center" vertical="center"/>
    </xf>
    <xf numFmtId="16" fontId="29" fillId="21" borderId="10" xfId="0" applyNumberFormat="1" applyFont="1" applyFill="1" applyBorder="1" applyAlignment="1">
      <alignment vertical="center"/>
    </xf>
    <xf numFmtId="16" fontId="28" fillId="21" borderId="10" xfId="0" applyNumberFormat="1" applyFont="1" applyFill="1" applyBorder="1" applyAlignment="1">
      <alignment horizontal="center" vertical="center"/>
    </xf>
    <xf numFmtId="176" fontId="28" fillId="21" borderId="10" xfId="0" applyNumberFormat="1" applyFont="1" applyFill="1" applyBorder="1" applyAlignment="1">
      <alignment horizontal="center" vertical="center"/>
    </xf>
    <xf numFmtId="179" fontId="29" fillId="21" borderId="10" xfId="0" applyNumberFormat="1" applyFont="1" applyFill="1" applyBorder="1" applyAlignment="1">
      <alignment horizontal="center" vertical="center"/>
    </xf>
    <xf numFmtId="179" fontId="29" fillId="19" borderId="17" xfId="0" applyNumberFormat="1" applyFont="1" applyFill="1" applyBorder="1" applyAlignment="1">
      <alignment horizontal="center" vertical="center"/>
    </xf>
    <xf numFmtId="16" fontId="29" fillId="19" borderId="14" xfId="0" applyNumberFormat="1" applyFont="1" applyFill="1" applyBorder="1" applyAlignment="1">
      <alignment horizontal="center" vertical="center"/>
    </xf>
    <xf numFmtId="16" fontId="29" fillId="19" borderId="18" xfId="0" applyNumberFormat="1" applyFont="1" applyFill="1" applyBorder="1" applyAlignment="1">
      <alignment horizontal="center" vertical="center"/>
    </xf>
    <xf numFmtId="16" fontId="29" fillId="9" borderId="14" xfId="0" applyNumberFormat="1" applyFont="1" applyFill="1" applyBorder="1" applyAlignment="1">
      <alignment horizontal="center" vertical="center"/>
    </xf>
    <xf numFmtId="16" fontId="29" fillId="9" borderId="17" xfId="0" applyNumberFormat="1" applyFont="1" applyFill="1" applyBorder="1" applyAlignment="1">
      <alignment horizontal="center" vertical="center"/>
    </xf>
    <xf numFmtId="16" fontId="29" fillId="9" borderId="18" xfId="0" applyNumberFormat="1" applyFont="1" applyFill="1" applyBorder="1" applyAlignment="1">
      <alignment horizontal="center" vertical="center"/>
    </xf>
    <xf numFmtId="179" fontId="29" fillId="19" borderId="14" xfId="0" applyNumberFormat="1" applyFont="1" applyFill="1" applyBorder="1" applyAlignment="1">
      <alignment horizontal="center" vertical="center"/>
    </xf>
    <xf numFmtId="179" fontId="29" fillId="19" borderId="1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5" borderId="14" xfId="0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/>
    </xf>
    <xf numFmtId="0" fontId="22" fillId="5" borderId="17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/>
    </xf>
    <xf numFmtId="0" fontId="21" fillId="5" borderId="10" xfId="0" applyFont="1" applyFill="1" applyBorder="1" applyAlignment="1">
      <alignment horizontal="center" vertical="top" wrapText="1"/>
    </xf>
    <xf numFmtId="0" fontId="21" fillId="5" borderId="10" xfId="0" applyFont="1" applyFill="1" applyBorder="1" applyAlignment="1">
      <alignment horizontal="center" vertical="top"/>
    </xf>
    <xf numFmtId="0" fontId="21" fillId="5" borderId="20" xfId="0" applyFont="1" applyFill="1" applyBorder="1" applyAlignment="1">
      <alignment horizontal="left" vertical="top" wrapText="1"/>
    </xf>
    <xf numFmtId="0" fontId="21" fillId="5" borderId="15" xfId="0" applyFont="1" applyFill="1" applyBorder="1" applyAlignment="1">
      <alignment horizontal="left" vertical="top"/>
    </xf>
    <xf numFmtId="16" fontId="29" fillId="19" borderId="17" xfId="0" applyNumberFormat="1" applyFont="1" applyFill="1" applyBorder="1" applyAlignment="1">
      <alignment horizontal="center" vertical="center"/>
    </xf>
    <xf numFmtId="16" fontId="29" fillId="20" borderId="14" xfId="0" applyNumberFormat="1" applyFont="1" applyFill="1" applyBorder="1" applyAlignment="1">
      <alignment horizontal="center" vertical="center"/>
    </xf>
    <xf numFmtId="16" fontId="29" fillId="20" borderId="18" xfId="0" applyNumberFormat="1" applyFont="1" applyFill="1" applyBorder="1" applyAlignment="1">
      <alignment horizontal="center" vertical="center"/>
    </xf>
    <xf numFmtId="16" fontId="29" fillId="20" borderId="17" xfId="0" applyNumberFormat="1" applyFont="1" applyFill="1" applyBorder="1" applyAlignment="1">
      <alignment horizontal="center" vertical="center"/>
    </xf>
    <xf numFmtId="0" fontId="21" fillId="5" borderId="17" xfId="0" applyFont="1" applyFill="1" applyBorder="1" applyAlignment="1">
      <alignment horizontal="left" vertical="top" wrapText="1"/>
    </xf>
    <xf numFmtId="0" fontId="21" fillId="5" borderId="10" xfId="0" applyFont="1" applyFill="1" applyBorder="1" applyAlignment="1">
      <alignment horizontal="left" vertical="top"/>
    </xf>
    <xf numFmtId="0" fontId="22" fillId="0" borderId="11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2" fillId="18" borderId="10" xfId="0" applyFont="1" applyFill="1" applyBorder="1" applyAlignment="1">
      <alignment horizontal="center" vertical="center"/>
    </xf>
    <xf numFmtId="0" fontId="25" fillId="8" borderId="0" xfId="0" applyFont="1" applyFill="1" applyAlignment="1">
      <alignment horizontal="left" vertical="center"/>
    </xf>
    <xf numFmtId="0" fontId="25" fillId="8" borderId="0" xfId="0" applyFont="1" applyFill="1" applyBorder="1" applyAlignment="1">
      <alignment horizontal="left" vertical="center"/>
    </xf>
    <xf numFmtId="0" fontId="26" fillId="5" borderId="10" xfId="0" applyFont="1" applyFill="1" applyBorder="1" applyAlignment="1">
      <alignment horizontal="center" vertical="center"/>
    </xf>
    <xf numFmtId="0" fontId="26" fillId="18" borderId="10" xfId="0" applyFont="1" applyFill="1" applyBorder="1" applyAlignment="1">
      <alignment horizontal="center" vertical="center"/>
    </xf>
    <xf numFmtId="0" fontId="26" fillId="5" borderId="14" xfId="0" applyFont="1" applyFill="1" applyBorder="1" applyAlignment="1">
      <alignment horizontal="center" vertical="center"/>
    </xf>
    <xf numFmtId="0" fontId="22" fillId="5" borderId="2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" fontId="29" fillId="0" borderId="14" xfId="0" applyNumberFormat="1" applyFont="1" applyFill="1" applyBorder="1" applyAlignment="1">
      <alignment horizontal="center" vertical="center"/>
    </xf>
    <xf numFmtId="16" fontId="29" fillId="0" borderId="18" xfId="0" applyNumberFormat="1" applyFont="1" applyFill="1" applyBorder="1" applyAlignment="1">
      <alignment horizontal="center" vertical="center"/>
    </xf>
    <xf numFmtId="16" fontId="29" fillId="0" borderId="17" xfId="0" applyNumberFormat="1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left" vertical="center"/>
    </xf>
    <xf numFmtId="0" fontId="21" fillId="5" borderId="10" xfId="0" applyFont="1" applyFill="1" applyBorder="1" applyAlignment="1">
      <alignment horizontal="left" vertical="top" wrapText="1"/>
    </xf>
    <xf numFmtId="0" fontId="31" fillId="5" borderId="10" xfId="0" applyFont="1" applyFill="1" applyBorder="1" applyAlignment="1">
      <alignment horizontal="left" wrapText="1"/>
    </xf>
    <xf numFmtId="0" fontId="31" fillId="5" borderId="14" xfId="0" applyFont="1" applyFill="1" applyBorder="1" applyAlignment="1">
      <alignment horizontal="left" wrapText="1"/>
    </xf>
    <xf numFmtId="0" fontId="31" fillId="5" borderId="17" xfId="0" applyFont="1" applyFill="1" applyBorder="1" applyAlignment="1">
      <alignment horizontal="left" wrapText="1"/>
    </xf>
    <xf numFmtId="0" fontId="31" fillId="5" borderId="14" xfId="0" applyFont="1" applyFill="1" applyBorder="1" applyAlignment="1">
      <alignment horizontal="center"/>
    </xf>
    <xf numFmtId="0" fontId="31" fillId="5" borderId="17" xfId="0" applyFont="1" applyFill="1" applyBorder="1" applyAlignment="1">
      <alignment horizontal="center"/>
    </xf>
    <xf numFmtId="0" fontId="21" fillId="5" borderId="14" xfId="0" applyFont="1" applyFill="1" applyBorder="1" applyAlignment="1">
      <alignment horizontal="center" vertical="top" wrapText="1"/>
    </xf>
    <xf numFmtId="0" fontId="21" fillId="5" borderId="18" xfId="0" applyFont="1" applyFill="1" applyBorder="1" applyAlignment="1">
      <alignment horizontal="center" vertical="top"/>
    </xf>
    <xf numFmtId="0" fontId="21" fillId="5" borderId="17" xfId="0" applyFont="1" applyFill="1" applyBorder="1" applyAlignment="1">
      <alignment horizontal="center" vertical="top"/>
    </xf>
    <xf numFmtId="0" fontId="31" fillId="5" borderId="15" xfId="0" applyFont="1" applyFill="1" applyBorder="1" applyAlignment="1">
      <alignment horizontal="left" wrapText="1"/>
    </xf>
    <xf numFmtId="0" fontId="21" fillId="5" borderId="15" xfId="0" applyFont="1" applyFill="1" applyBorder="1" applyAlignment="1">
      <alignment horizontal="left" vertical="top" wrapText="1"/>
    </xf>
    <xf numFmtId="176" fontId="29" fillId="21" borderId="14" xfId="0" applyNumberFormat="1" applyFont="1" applyFill="1" applyBorder="1" applyAlignment="1">
      <alignment horizontal="center" vertical="center"/>
    </xf>
    <xf numFmtId="176" fontId="29" fillId="21" borderId="18" xfId="0" applyNumberFormat="1" applyFont="1" applyFill="1" applyBorder="1" applyAlignment="1">
      <alignment horizontal="center" vertical="center"/>
    </xf>
    <xf numFmtId="176" fontId="29" fillId="21" borderId="17" xfId="0" applyNumberFormat="1" applyFont="1" applyFill="1" applyBorder="1" applyAlignment="1">
      <alignment horizontal="center" vertical="center"/>
    </xf>
    <xf numFmtId="176" fontId="34" fillId="8" borderId="10" xfId="0" applyNumberFormat="1" applyFont="1" applyFill="1" applyBorder="1" applyAlignment="1">
      <alignment horizontal="center" vertical="center"/>
    </xf>
    <xf numFmtId="16" fontId="34" fillId="8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一般_2005-03-01 Long Term Schedule-China-1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2</xdr:col>
      <xdr:colOff>9525</xdr:colOff>
      <xdr:row>2</xdr:row>
      <xdr:rowOff>200025</xdr:rowOff>
    </xdr:to>
    <xdr:pic>
      <xdr:nvPicPr>
        <xdr:cNvPr id="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562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2</xdr:col>
      <xdr:colOff>9525</xdr:colOff>
      <xdr:row>2</xdr:row>
      <xdr:rowOff>200025</xdr:rowOff>
    </xdr:to>
    <xdr:pic>
      <xdr:nvPicPr>
        <xdr:cNvPr id="1" name="Picture 6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485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104775</xdr:rowOff>
    </xdr:from>
    <xdr:to>
      <xdr:col>2</xdr:col>
      <xdr:colOff>9525</xdr:colOff>
      <xdr:row>2</xdr:row>
      <xdr:rowOff>200025</xdr:rowOff>
    </xdr:to>
    <xdr:pic>
      <xdr:nvPicPr>
        <xdr:cNvPr id="2" name="Picture 2" descr="LOGO确认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4859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41"/>
  <sheetViews>
    <sheetView workbookViewId="0" topLeftCell="A1">
      <selection activeCell="O39" sqref="O39"/>
    </sheetView>
  </sheetViews>
  <sheetFormatPr defaultColWidth="9.00390625" defaultRowHeight="16.5" customHeight="1"/>
  <cols>
    <col min="1" max="1" width="16.50390625" style="1" customWidth="1"/>
    <col min="2" max="12" width="5.875" style="1" customWidth="1"/>
    <col min="13" max="13" width="6.125" style="1" customWidth="1"/>
    <col min="14" max="23" width="5.875" style="1" customWidth="1"/>
    <col min="24" max="24" width="5.625" style="1" customWidth="1"/>
    <col min="25" max="26" width="5.25390625" style="1" customWidth="1"/>
    <col min="27" max="253" width="9.00390625" style="1" customWidth="1"/>
  </cols>
  <sheetData>
    <row r="2" spans="2:14" ht="30" customHeigh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2.5" customHeight="1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9" ht="24" customHeight="1">
      <c r="A4" s="84" t="s">
        <v>2</v>
      </c>
      <c r="B4" s="85"/>
      <c r="C4" s="3"/>
      <c r="D4" s="3"/>
      <c r="E4" s="3"/>
      <c r="F4" s="3"/>
      <c r="G4" s="3"/>
      <c r="H4" s="3"/>
      <c r="I4" s="3"/>
    </row>
    <row r="5" spans="1:23" ht="16.5" customHeight="1">
      <c r="A5" s="86" t="s">
        <v>59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29"/>
      <c r="Q5" s="29"/>
      <c r="R5" s="29"/>
      <c r="S5" s="29"/>
      <c r="T5" s="29"/>
      <c r="U5" s="29"/>
      <c r="V5" s="29"/>
      <c r="W5" s="29"/>
    </row>
    <row r="6" spans="1:23" s="2" customFormat="1" ht="16.5" customHeight="1">
      <c r="A6" s="30" t="s">
        <v>60</v>
      </c>
      <c r="B6" s="30" t="s">
        <v>61</v>
      </c>
      <c r="C6" s="87" t="s">
        <v>10</v>
      </c>
      <c r="D6" s="88"/>
      <c r="E6" s="88" t="s">
        <v>62</v>
      </c>
      <c r="F6" s="88"/>
      <c r="G6" s="89" t="s">
        <v>6</v>
      </c>
      <c r="H6" s="88"/>
      <c r="I6" s="90" t="s">
        <v>63</v>
      </c>
      <c r="J6" s="91"/>
      <c r="K6" s="90" t="s">
        <v>64</v>
      </c>
      <c r="L6" s="91"/>
      <c r="M6" s="30" t="s">
        <v>61</v>
      </c>
      <c r="N6" s="87" t="s">
        <v>65</v>
      </c>
      <c r="O6" s="88"/>
      <c r="P6" s="92" t="s">
        <v>66</v>
      </c>
      <c r="Q6" s="88"/>
      <c r="R6" s="92" t="s">
        <v>67</v>
      </c>
      <c r="S6" s="88"/>
      <c r="T6" s="90" t="s">
        <v>64</v>
      </c>
      <c r="U6" s="91"/>
      <c r="V6" s="87" t="s">
        <v>10</v>
      </c>
      <c r="W6" s="88"/>
    </row>
    <row r="7" spans="1:23" s="2" customFormat="1" ht="16.5" customHeight="1">
      <c r="A7" s="5" t="s">
        <v>11</v>
      </c>
      <c r="B7" s="5" t="s">
        <v>12</v>
      </c>
      <c r="C7" s="93" t="s">
        <v>17</v>
      </c>
      <c r="D7" s="93"/>
      <c r="E7" s="93" t="s">
        <v>14</v>
      </c>
      <c r="F7" s="93"/>
      <c r="G7" s="93" t="s">
        <v>13</v>
      </c>
      <c r="H7" s="93"/>
      <c r="I7" s="94" t="s">
        <v>68</v>
      </c>
      <c r="J7" s="95"/>
      <c r="K7" s="94" t="s">
        <v>15</v>
      </c>
      <c r="L7" s="95"/>
      <c r="M7" s="5" t="s">
        <v>12</v>
      </c>
      <c r="N7" s="93" t="s">
        <v>69</v>
      </c>
      <c r="O7" s="93"/>
      <c r="P7" s="93" t="s">
        <v>70</v>
      </c>
      <c r="Q7" s="93"/>
      <c r="R7" s="93" t="s">
        <v>71</v>
      </c>
      <c r="S7" s="93"/>
      <c r="T7" s="94" t="s">
        <v>15</v>
      </c>
      <c r="U7" s="95"/>
      <c r="V7" s="93" t="s">
        <v>72</v>
      </c>
      <c r="W7" s="93"/>
    </row>
    <row r="8" spans="1:23" s="2" customFormat="1" ht="16.5" customHeight="1">
      <c r="A8" s="6" t="s">
        <v>73</v>
      </c>
      <c r="B8" s="7"/>
      <c r="C8" s="96" t="s">
        <v>74</v>
      </c>
      <c r="D8" s="96"/>
      <c r="E8" s="96" t="s">
        <v>75</v>
      </c>
      <c r="F8" s="96"/>
      <c r="G8" s="96" t="s">
        <v>76</v>
      </c>
      <c r="H8" s="96"/>
      <c r="I8" s="97" t="s">
        <v>77</v>
      </c>
      <c r="J8" s="98"/>
      <c r="K8" s="97" t="s">
        <v>78</v>
      </c>
      <c r="L8" s="98"/>
      <c r="M8" s="7"/>
      <c r="N8" s="96" t="s">
        <v>74</v>
      </c>
      <c r="O8" s="96"/>
      <c r="P8" s="96" t="s">
        <v>19</v>
      </c>
      <c r="Q8" s="96"/>
      <c r="R8" s="96" t="s">
        <v>74</v>
      </c>
      <c r="S8" s="96"/>
      <c r="T8" s="97" t="s">
        <v>79</v>
      </c>
      <c r="U8" s="98"/>
      <c r="V8" s="96" t="s">
        <v>74</v>
      </c>
      <c r="W8" s="96"/>
    </row>
    <row r="9" spans="1:253" s="31" customFormat="1" ht="16.5" customHeight="1" hidden="1">
      <c r="A9" s="10" t="s">
        <v>83</v>
      </c>
      <c r="B9" s="13" t="s">
        <v>97</v>
      </c>
      <c r="C9" s="11">
        <v>41696</v>
      </c>
      <c r="D9" s="11">
        <f aca="true" t="shared" si="0" ref="D9:D30">C9+1</f>
        <v>41697</v>
      </c>
      <c r="E9" s="12">
        <f aca="true" t="shared" si="1" ref="E9:E30">SUM(D9,1)</f>
        <v>41698</v>
      </c>
      <c r="F9" s="11">
        <f aca="true" t="shared" si="2" ref="F9:F30">E9</f>
        <v>41698</v>
      </c>
      <c r="G9" s="12">
        <f aca="true" t="shared" si="3" ref="G9:G30">SUM(F9,1)</f>
        <v>41699</v>
      </c>
      <c r="H9" s="11">
        <f aca="true" t="shared" si="4" ref="H9:H30">SUM(G9,0)</f>
        <v>41699</v>
      </c>
      <c r="I9" s="11">
        <f aca="true" t="shared" si="5" ref="I9:I30">H9+2</f>
        <v>41701</v>
      </c>
      <c r="J9" s="11">
        <f aca="true" t="shared" si="6" ref="J9:J30">I9+0</f>
        <v>41701</v>
      </c>
      <c r="K9" s="11">
        <f aca="true" t="shared" si="7" ref="K9:K30">J9+1</f>
        <v>41702</v>
      </c>
      <c r="L9" s="11">
        <f aca="true" t="shared" si="8" ref="L9:L30">K9</f>
        <v>41702</v>
      </c>
      <c r="M9" s="13" t="s">
        <v>99</v>
      </c>
      <c r="N9" s="11">
        <f aca="true" t="shared" si="9" ref="N9:N14">L9+8</f>
        <v>41710</v>
      </c>
      <c r="O9" s="11">
        <f aca="true" t="shared" si="10" ref="O9:O30">N9+1</f>
        <v>41711</v>
      </c>
      <c r="P9" s="11">
        <f aca="true" t="shared" si="11" ref="P9:P14">N9+2</f>
        <v>41712</v>
      </c>
      <c r="Q9" s="11">
        <f aca="true" t="shared" si="12" ref="Q9:Q30">P9+1</f>
        <v>41713</v>
      </c>
      <c r="R9" s="12">
        <f aca="true" t="shared" si="13" ref="R9:R30">SUM(Q9,4)</f>
        <v>41717</v>
      </c>
      <c r="S9" s="11">
        <f aca="true" t="shared" si="14" ref="S9:S30">R9+1</f>
        <v>41718</v>
      </c>
      <c r="T9" s="11">
        <f aca="true" t="shared" si="15" ref="T9:T30">S9+2</f>
        <v>41720</v>
      </c>
      <c r="U9" s="11">
        <f aca="true" t="shared" si="16" ref="U9:U30">T9+1</f>
        <v>41721</v>
      </c>
      <c r="V9" s="43">
        <f>U9+10</f>
        <v>41731</v>
      </c>
      <c r="W9" s="43">
        <f aca="true" t="shared" si="17" ref="W9:W30">V9+1</f>
        <v>41732</v>
      </c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</row>
    <row r="10" spans="1:253" s="31" customFormat="1" ht="16.5" customHeight="1" hidden="1">
      <c r="A10" s="10" t="s">
        <v>84</v>
      </c>
      <c r="B10" s="13" t="s">
        <v>98</v>
      </c>
      <c r="C10" s="11">
        <v>41703</v>
      </c>
      <c r="D10" s="11">
        <f t="shared" si="0"/>
        <v>41704</v>
      </c>
      <c r="E10" s="12">
        <f t="shared" si="1"/>
        <v>41705</v>
      </c>
      <c r="F10" s="11">
        <f t="shared" si="2"/>
        <v>41705</v>
      </c>
      <c r="G10" s="12">
        <f t="shared" si="3"/>
        <v>41706</v>
      </c>
      <c r="H10" s="11">
        <f t="shared" si="4"/>
        <v>41706</v>
      </c>
      <c r="I10" s="11">
        <f t="shared" si="5"/>
        <v>41708</v>
      </c>
      <c r="J10" s="11">
        <f t="shared" si="6"/>
        <v>41708</v>
      </c>
      <c r="K10" s="11">
        <f t="shared" si="7"/>
        <v>41709</v>
      </c>
      <c r="L10" s="11">
        <f t="shared" si="8"/>
        <v>41709</v>
      </c>
      <c r="M10" s="13" t="s">
        <v>100</v>
      </c>
      <c r="N10" s="11">
        <f t="shared" si="9"/>
        <v>41717</v>
      </c>
      <c r="O10" s="11">
        <f t="shared" si="10"/>
        <v>41718</v>
      </c>
      <c r="P10" s="11">
        <f t="shared" si="11"/>
        <v>41719</v>
      </c>
      <c r="Q10" s="11">
        <f t="shared" si="12"/>
        <v>41720</v>
      </c>
      <c r="R10" s="12">
        <f t="shared" si="13"/>
        <v>41724</v>
      </c>
      <c r="S10" s="11">
        <f t="shared" si="14"/>
        <v>41725</v>
      </c>
      <c r="T10" s="11">
        <f t="shared" si="15"/>
        <v>41727</v>
      </c>
      <c r="U10" s="11">
        <f t="shared" si="16"/>
        <v>41728</v>
      </c>
      <c r="V10" s="14">
        <v>42099</v>
      </c>
      <c r="W10" s="14">
        <v>42099</v>
      </c>
      <c r="X10" s="46" t="s">
        <v>118</v>
      </c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</row>
    <row r="11" spans="1:253" s="31" customFormat="1" ht="16.5" customHeight="1" hidden="1">
      <c r="A11" s="10" t="s">
        <v>80</v>
      </c>
      <c r="B11" s="13" t="s">
        <v>101</v>
      </c>
      <c r="C11" s="11">
        <v>41710</v>
      </c>
      <c r="D11" s="11">
        <f t="shared" si="0"/>
        <v>41711</v>
      </c>
      <c r="E11" s="12">
        <f t="shared" si="1"/>
        <v>41712</v>
      </c>
      <c r="F11" s="11">
        <f t="shared" si="2"/>
        <v>41712</v>
      </c>
      <c r="G11" s="12">
        <f t="shared" si="3"/>
        <v>41713</v>
      </c>
      <c r="H11" s="11">
        <f t="shared" si="4"/>
        <v>41713</v>
      </c>
      <c r="I11" s="11">
        <f t="shared" si="5"/>
        <v>41715</v>
      </c>
      <c r="J11" s="11">
        <f t="shared" si="6"/>
        <v>41715</v>
      </c>
      <c r="K11" s="11">
        <f t="shared" si="7"/>
        <v>41716</v>
      </c>
      <c r="L11" s="11">
        <f t="shared" si="8"/>
        <v>41716</v>
      </c>
      <c r="M11" s="13" t="s">
        <v>102</v>
      </c>
      <c r="N11" s="11">
        <f t="shared" si="9"/>
        <v>41724</v>
      </c>
      <c r="O11" s="11">
        <f t="shared" si="10"/>
        <v>41725</v>
      </c>
      <c r="P11" s="11">
        <f t="shared" si="11"/>
        <v>41726</v>
      </c>
      <c r="Q11" s="11">
        <f t="shared" si="12"/>
        <v>41727</v>
      </c>
      <c r="R11" s="12">
        <f t="shared" si="13"/>
        <v>41731</v>
      </c>
      <c r="S11" s="11">
        <f t="shared" si="14"/>
        <v>41732</v>
      </c>
      <c r="T11" s="11">
        <f t="shared" si="15"/>
        <v>41734</v>
      </c>
      <c r="U11" s="11">
        <f t="shared" si="16"/>
        <v>41735</v>
      </c>
      <c r="V11" s="44">
        <v>42110</v>
      </c>
      <c r="W11" s="44">
        <f>V11+1</f>
        <v>42111</v>
      </c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</row>
    <row r="12" spans="1:253" s="31" customFormat="1" ht="16.5" customHeight="1" hidden="1">
      <c r="A12" s="10" t="s">
        <v>81</v>
      </c>
      <c r="B12" s="13" t="s">
        <v>103</v>
      </c>
      <c r="C12" s="11">
        <v>41717</v>
      </c>
      <c r="D12" s="11">
        <f t="shared" si="0"/>
        <v>41718</v>
      </c>
      <c r="E12" s="12">
        <f t="shared" si="1"/>
        <v>41719</v>
      </c>
      <c r="F12" s="11">
        <f t="shared" si="2"/>
        <v>41719</v>
      </c>
      <c r="G12" s="12">
        <f t="shared" si="3"/>
        <v>41720</v>
      </c>
      <c r="H12" s="11">
        <f t="shared" si="4"/>
        <v>41720</v>
      </c>
      <c r="I12" s="11">
        <f t="shared" si="5"/>
        <v>41722</v>
      </c>
      <c r="J12" s="11">
        <f t="shared" si="6"/>
        <v>41722</v>
      </c>
      <c r="K12" s="11">
        <f t="shared" si="7"/>
        <v>41723</v>
      </c>
      <c r="L12" s="11">
        <f t="shared" si="8"/>
        <v>41723</v>
      </c>
      <c r="M12" s="13" t="s">
        <v>104</v>
      </c>
      <c r="N12" s="11">
        <f t="shared" si="9"/>
        <v>41731</v>
      </c>
      <c r="O12" s="11">
        <f t="shared" si="10"/>
        <v>41732</v>
      </c>
      <c r="P12" s="11">
        <f t="shared" si="11"/>
        <v>41733</v>
      </c>
      <c r="Q12" s="11">
        <f t="shared" si="12"/>
        <v>41734</v>
      </c>
      <c r="R12" s="12">
        <f t="shared" si="13"/>
        <v>41738</v>
      </c>
      <c r="S12" s="11">
        <f t="shared" si="14"/>
        <v>41739</v>
      </c>
      <c r="T12" s="11">
        <f t="shared" si="15"/>
        <v>41741</v>
      </c>
      <c r="U12" s="11">
        <f t="shared" si="16"/>
        <v>41742</v>
      </c>
      <c r="V12" s="11">
        <f aca="true" t="shared" si="18" ref="V12:V30">U12+10</f>
        <v>41752</v>
      </c>
      <c r="W12" s="11">
        <f t="shared" si="17"/>
        <v>41753</v>
      </c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</row>
    <row r="13" spans="1:253" s="31" customFormat="1" ht="16.5" customHeight="1" hidden="1">
      <c r="A13" s="10" t="s">
        <v>82</v>
      </c>
      <c r="B13" s="13" t="s">
        <v>105</v>
      </c>
      <c r="C13" s="11">
        <v>41724</v>
      </c>
      <c r="D13" s="11">
        <f t="shared" si="0"/>
        <v>41725</v>
      </c>
      <c r="E13" s="12">
        <f t="shared" si="1"/>
        <v>41726</v>
      </c>
      <c r="F13" s="11">
        <f t="shared" si="2"/>
        <v>41726</v>
      </c>
      <c r="G13" s="12">
        <f t="shared" si="3"/>
        <v>41727</v>
      </c>
      <c r="H13" s="11">
        <f t="shared" si="4"/>
        <v>41727</v>
      </c>
      <c r="I13" s="11">
        <f t="shared" si="5"/>
        <v>41729</v>
      </c>
      <c r="J13" s="11">
        <f t="shared" si="6"/>
        <v>41729</v>
      </c>
      <c r="K13" s="11">
        <f t="shared" si="7"/>
        <v>41730</v>
      </c>
      <c r="L13" s="11">
        <f t="shared" si="8"/>
        <v>41730</v>
      </c>
      <c r="M13" s="13" t="s">
        <v>106</v>
      </c>
      <c r="N13" s="11">
        <f t="shared" si="9"/>
        <v>41738</v>
      </c>
      <c r="O13" s="11">
        <f t="shared" si="10"/>
        <v>41739</v>
      </c>
      <c r="P13" s="11">
        <f t="shared" si="11"/>
        <v>41740</v>
      </c>
      <c r="Q13" s="11">
        <f t="shared" si="12"/>
        <v>41741</v>
      </c>
      <c r="R13" s="12">
        <f t="shared" si="13"/>
        <v>41745</v>
      </c>
      <c r="S13" s="11">
        <f t="shared" si="14"/>
        <v>41746</v>
      </c>
      <c r="T13" s="11">
        <f t="shared" si="15"/>
        <v>41748</v>
      </c>
      <c r="U13" s="11">
        <f t="shared" si="16"/>
        <v>41749</v>
      </c>
      <c r="V13" s="11">
        <f t="shared" si="18"/>
        <v>41759</v>
      </c>
      <c r="W13" s="11">
        <f t="shared" si="17"/>
        <v>41760</v>
      </c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</row>
    <row r="14" spans="1:253" s="31" customFormat="1" ht="16.5" customHeight="1" hidden="1">
      <c r="A14" s="10" t="s">
        <v>83</v>
      </c>
      <c r="B14" s="13" t="s">
        <v>107</v>
      </c>
      <c r="C14" s="11">
        <v>41731</v>
      </c>
      <c r="D14" s="11">
        <f t="shared" si="0"/>
        <v>41732</v>
      </c>
      <c r="E14" s="12">
        <f t="shared" si="1"/>
        <v>41733</v>
      </c>
      <c r="F14" s="11">
        <f t="shared" si="2"/>
        <v>41733</v>
      </c>
      <c r="G14" s="12">
        <f t="shared" si="3"/>
        <v>41734</v>
      </c>
      <c r="H14" s="11">
        <f t="shared" si="4"/>
        <v>41734</v>
      </c>
      <c r="I14" s="11">
        <f t="shared" si="5"/>
        <v>41736</v>
      </c>
      <c r="J14" s="11">
        <f t="shared" si="6"/>
        <v>41736</v>
      </c>
      <c r="K14" s="11">
        <f t="shared" si="7"/>
        <v>41737</v>
      </c>
      <c r="L14" s="11">
        <f t="shared" si="8"/>
        <v>41737</v>
      </c>
      <c r="M14" s="13" t="s">
        <v>108</v>
      </c>
      <c r="N14" s="11">
        <f t="shared" si="9"/>
        <v>41745</v>
      </c>
      <c r="O14" s="11">
        <f t="shared" si="10"/>
        <v>41746</v>
      </c>
      <c r="P14" s="11">
        <f t="shared" si="11"/>
        <v>41747</v>
      </c>
      <c r="Q14" s="11">
        <f t="shared" si="12"/>
        <v>41748</v>
      </c>
      <c r="R14" s="12">
        <f t="shared" si="13"/>
        <v>41752</v>
      </c>
      <c r="S14" s="11">
        <f t="shared" si="14"/>
        <v>41753</v>
      </c>
      <c r="T14" s="11">
        <f t="shared" si="15"/>
        <v>41755</v>
      </c>
      <c r="U14" s="11">
        <f t="shared" si="16"/>
        <v>41756</v>
      </c>
      <c r="V14" s="11">
        <f t="shared" si="18"/>
        <v>41766</v>
      </c>
      <c r="W14" s="11">
        <f t="shared" si="17"/>
        <v>41767</v>
      </c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</row>
    <row r="15" spans="1:253" s="31" customFormat="1" ht="16.5" customHeight="1" hidden="1">
      <c r="A15" s="56" t="s">
        <v>133</v>
      </c>
      <c r="B15" s="13" t="s">
        <v>110</v>
      </c>
      <c r="C15" s="11">
        <v>41738</v>
      </c>
      <c r="D15" s="11">
        <f t="shared" si="0"/>
        <v>41739</v>
      </c>
      <c r="E15" s="12">
        <f t="shared" si="1"/>
        <v>41740</v>
      </c>
      <c r="F15" s="11">
        <f t="shared" si="2"/>
        <v>41740</v>
      </c>
      <c r="G15" s="12">
        <f t="shared" si="3"/>
        <v>41741</v>
      </c>
      <c r="H15" s="11">
        <f t="shared" si="4"/>
        <v>41741</v>
      </c>
      <c r="I15" s="11">
        <f t="shared" si="5"/>
        <v>41743</v>
      </c>
      <c r="J15" s="11">
        <f t="shared" si="6"/>
        <v>41743</v>
      </c>
      <c r="K15" s="11">
        <f t="shared" si="7"/>
        <v>41744</v>
      </c>
      <c r="L15" s="11">
        <f t="shared" si="8"/>
        <v>41744</v>
      </c>
      <c r="M15" s="13" t="s">
        <v>111</v>
      </c>
      <c r="N15" s="11">
        <f aca="true" t="shared" si="19" ref="N15:N26">L15+8</f>
        <v>41752</v>
      </c>
      <c r="O15" s="11">
        <f t="shared" si="10"/>
        <v>41753</v>
      </c>
      <c r="P15" s="11">
        <f aca="true" t="shared" si="20" ref="P15:P26">N15+2</f>
        <v>41754</v>
      </c>
      <c r="Q15" s="11">
        <f t="shared" si="12"/>
        <v>41755</v>
      </c>
      <c r="R15" s="12">
        <f t="shared" si="13"/>
        <v>41759</v>
      </c>
      <c r="S15" s="11">
        <f t="shared" si="14"/>
        <v>41760</v>
      </c>
      <c r="T15" s="58">
        <f t="shared" si="15"/>
        <v>41762</v>
      </c>
      <c r="U15" s="58">
        <f t="shared" si="16"/>
        <v>41763</v>
      </c>
      <c r="V15" s="77" t="s">
        <v>165</v>
      </c>
      <c r="W15" s="7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</row>
    <row r="16" spans="1:253" s="31" customFormat="1" ht="16.5" customHeight="1" hidden="1">
      <c r="A16" s="56" t="s">
        <v>163</v>
      </c>
      <c r="C16" s="11"/>
      <c r="D16" s="11"/>
      <c r="E16" s="12"/>
      <c r="F16" s="11"/>
      <c r="G16" s="12"/>
      <c r="H16" s="11"/>
      <c r="I16" s="11"/>
      <c r="J16" s="11"/>
      <c r="K16" s="11"/>
      <c r="L16" s="11"/>
      <c r="M16" s="57" t="s">
        <v>164</v>
      </c>
      <c r="N16" s="77" t="s">
        <v>166</v>
      </c>
      <c r="O16" s="79"/>
      <c r="P16" s="79"/>
      <c r="Q16" s="79"/>
      <c r="R16" s="79"/>
      <c r="S16" s="78"/>
      <c r="T16" s="58">
        <v>42135</v>
      </c>
      <c r="U16" s="58">
        <v>42135</v>
      </c>
      <c r="V16" s="58">
        <v>42138</v>
      </c>
      <c r="W16" s="58">
        <v>42139</v>
      </c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</row>
    <row r="17" spans="1:253" s="31" customFormat="1" ht="16.5" customHeight="1" hidden="1">
      <c r="A17" s="10" t="s">
        <v>80</v>
      </c>
      <c r="B17" s="13" t="s">
        <v>112</v>
      </c>
      <c r="C17" s="11">
        <v>41745</v>
      </c>
      <c r="D17" s="11">
        <f t="shared" si="0"/>
        <v>41746</v>
      </c>
      <c r="E17" s="12">
        <f t="shared" si="1"/>
        <v>41747</v>
      </c>
      <c r="F17" s="11">
        <f t="shared" si="2"/>
        <v>41747</v>
      </c>
      <c r="G17" s="12">
        <f t="shared" si="3"/>
        <v>41748</v>
      </c>
      <c r="H17" s="11">
        <f t="shared" si="4"/>
        <v>41748</v>
      </c>
      <c r="I17" s="11">
        <f t="shared" si="5"/>
        <v>41750</v>
      </c>
      <c r="J17" s="11">
        <f t="shared" si="6"/>
        <v>41750</v>
      </c>
      <c r="K17" s="11">
        <f t="shared" si="7"/>
        <v>41751</v>
      </c>
      <c r="L17" s="11">
        <f t="shared" si="8"/>
        <v>41751</v>
      </c>
      <c r="M17" s="13" t="s">
        <v>113</v>
      </c>
      <c r="N17" s="11">
        <f t="shared" si="19"/>
        <v>41759</v>
      </c>
      <c r="O17" s="11">
        <f t="shared" si="10"/>
        <v>41760</v>
      </c>
      <c r="P17" s="11">
        <f t="shared" si="20"/>
        <v>41761</v>
      </c>
      <c r="Q17" s="11">
        <f t="shared" si="12"/>
        <v>41762</v>
      </c>
      <c r="R17" s="12">
        <f t="shared" si="13"/>
        <v>41766</v>
      </c>
      <c r="S17" s="11">
        <f t="shared" si="14"/>
        <v>41767</v>
      </c>
      <c r="T17" s="11">
        <f t="shared" si="15"/>
        <v>41769</v>
      </c>
      <c r="U17" s="11">
        <f t="shared" si="16"/>
        <v>41770</v>
      </c>
      <c r="V17" s="11">
        <f t="shared" si="18"/>
        <v>41780</v>
      </c>
      <c r="W17" s="11">
        <f t="shared" si="17"/>
        <v>41781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</row>
    <row r="18" spans="1:253" s="31" customFormat="1" ht="16.5" customHeight="1" hidden="1">
      <c r="A18" s="10" t="s">
        <v>81</v>
      </c>
      <c r="B18" s="13" t="s">
        <v>114</v>
      </c>
      <c r="C18" s="11">
        <v>41752</v>
      </c>
      <c r="D18" s="11">
        <f t="shared" si="0"/>
        <v>41753</v>
      </c>
      <c r="E18" s="12">
        <f t="shared" si="1"/>
        <v>41754</v>
      </c>
      <c r="F18" s="11">
        <f t="shared" si="2"/>
        <v>41754</v>
      </c>
      <c r="G18" s="12">
        <f t="shared" si="3"/>
        <v>41755</v>
      </c>
      <c r="H18" s="11">
        <f t="shared" si="4"/>
        <v>41755</v>
      </c>
      <c r="I18" s="11">
        <f t="shared" si="5"/>
        <v>41757</v>
      </c>
      <c r="J18" s="11">
        <f t="shared" si="6"/>
        <v>41757</v>
      </c>
      <c r="K18" s="11">
        <f t="shared" si="7"/>
        <v>41758</v>
      </c>
      <c r="L18" s="11">
        <f t="shared" si="8"/>
        <v>41758</v>
      </c>
      <c r="M18" s="13" t="s">
        <v>115</v>
      </c>
      <c r="N18" s="11">
        <f t="shared" si="19"/>
        <v>41766</v>
      </c>
      <c r="O18" s="11">
        <f t="shared" si="10"/>
        <v>41767</v>
      </c>
      <c r="P18" s="11">
        <f t="shared" si="20"/>
        <v>41768</v>
      </c>
      <c r="Q18" s="11">
        <f t="shared" si="12"/>
        <v>41769</v>
      </c>
      <c r="R18" s="12">
        <f t="shared" si="13"/>
        <v>41773</v>
      </c>
      <c r="S18" s="11">
        <f t="shared" si="14"/>
        <v>41774</v>
      </c>
      <c r="T18" s="11">
        <f t="shared" si="15"/>
        <v>41776</v>
      </c>
      <c r="U18" s="11">
        <f t="shared" si="16"/>
        <v>41777</v>
      </c>
      <c r="V18" s="11">
        <f t="shared" si="18"/>
        <v>41787</v>
      </c>
      <c r="W18" s="11">
        <f t="shared" si="17"/>
        <v>41788</v>
      </c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</row>
    <row r="19" spans="1:253" s="31" customFormat="1" ht="16.5" customHeight="1" hidden="1">
      <c r="A19" s="60" t="s">
        <v>82</v>
      </c>
      <c r="B19" s="13" t="s">
        <v>116</v>
      </c>
      <c r="C19" s="11">
        <v>41759</v>
      </c>
      <c r="D19" s="11">
        <f t="shared" si="0"/>
        <v>41760</v>
      </c>
      <c r="E19" s="12">
        <f t="shared" si="1"/>
        <v>41761</v>
      </c>
      <c r="F19" s="11">
        <f t="shared" si="2"/>
        <v>41761</v>
      </c>
      <c r="G19" s="12">
        <f t="shared" si="3"/>
        <v>41762</v>
      </c>
      <c r="H19" s="11">
        <f t="shared" si="4"/>
        <v>41762</v>
      </c>
      <c r="I19" s="11">
        <f t="shared" si="5"/>
        <v>41764</v>
      </c>
      <c r="J19" s="11">
        <f t="shared" si="6"/>
        <v>41764</v>
      </c>
      <c r="K19" s="11">
        <f t="shared" si="7"/>
        <v>41765</v>
      </c>
      <c r="L19" s="11">
        <f t="shared" si="8"/>
        <v>41765</v>
      </c>
      <c r="M19" s="13" t="s">
        <v>117</v>
      </c>
      <c r="N19" s="11">
        <f t="shared" si="19"/>
        <v>41773</v>
      </c>
      <c r="O19" s="11">
        <f t="shared" si="10"/>
        <v>41774</v>
      </c>
      <c r="P19" s="11">
        <f t="shared" si="20"/>
        <v>41775</v>
      </c>
      <c r="Q19" s="11">
        <f t="shared" si="12"/>
        <v>41776</v>
      </c>
      <c r="R19" s="12">
        <f t="shared" si="13"/>
        <v>41780</v>
      </c>
      <c r="S19" s="11">
        <f t="shared" si="14"/>
        <v>41781</v>
      </c>
      <c r="T19" s="11">
        <f t="shared" si="15"/>
        <v>41783</v>
      </c>
      <c r="U19" s="11">
        <f t="shared" si="16"/>
        <v>41784</v>
      </c>
      <c r="V19" s="61">
        <v>42154</v>
      </c>
      <c r="W19" s="62" t="s">
        <v>118</v>
      </c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</row>
    <row r="20" spans="1:253" s="31" customFormat="1" ht="16.5" customHeight="1" hidden="1">
      <c r="A20" s="60" t="s">
        <v>174</v>
      </c>
      <c r="B20" s="13"/>
      <c r="C20" s="11"/>
      <c r="D20" s="11"/>
      <c r="E20" s="12"/>
      <c r="F20" s="11"/>
      <c r="G20" s="12"/>
      <c r="H20" s="11"/>
      <c r="I20" s="11"/>
      <c r="J20" s="11"/>
      <c r="K20" s="11"/>
      <c r="L20" s="11"/>
      <c r="M20" s="63" t="s">
        <v>185</v>
      </c>
      <c r="N20" s="104" t="s">
        <v>186</v>
      </c>
      <c r="O20" s="105"/>
      <c r="P20" s="105"/>
      <c r="Q20" s="105"/>
      <c r="R20" s="105"/>
      <c r="S20" s="106"/>
      <c r="T20" s="61">
        <v>42156</v>
      </c>
      <c r="U20" s="61">
        <v>42157</v>
      </c>
      <c r="V20" s="61">
        <v>42159</v>
      </c>
      <c r="W20" s="61">
        <v>42160</v>
      </c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</row>
    <row r="21" spans="1:253" s="31" customFormat="1" ht="16.5" customHeight="1" hidden="1">
      <c r="A21" s="10" t="s">
        <v>83</v>
      </c>
      <c r="B21" s="13" t="s">
        <v>131</v>
      </c>
      <c r="C21" s="11">
        <v>41766</v>
      </c>
      <c r="D21" s="11">
        <f t="shared" si="0"/>
        <v>41767</v>
      </c>
      <c r="E21" s="12">
        <f t="shared" si="1"/>
        <v>41768</v>
      </c>
      <c r="F21" s="11">
        <f t="shared" si="2"/>
        <v>41768</v>
      </c>
      <c r="G21" s="12">
        <f t="shared" si="3"/>
        <v>41769</v>
      </c>
      <c r="H21" s="11">
        <f t="shared" si="4"/>
        <v>41769</v>
      </c>
      <c r="I21" s="11">
        <f t="shared" si="5"/>
        <v>41771</v>
      </c>
      <c r="J21" s="11">
        <f t="shared" si="6"/>
        <v>41771</v>
      </c>
      <c r="K21" s="11">
        <f t="shared" si="7"/>
        <v>41772</v>
      </c>
      <c r="L21" s="11">
        <f t="shared" si="8"/>
        <v>41772</v>
      </c>
      <c r="M21" s="13" t="s">
        <v>132</v>
      </c>
      <c r="N21" s="11">
        <f t="shared" si="19"/>
        <v>41780</v>
      </c>
      <c r="O21" s="11">
        <f t="shared" si="10"/>
        <v>41781</v>
      </c>
      <c r="P21" s="11">
        <f t="shared" si="20"/>
        <v>41782</v>
      </c>
      <c r="Q21" s="11">
        <f t="shared" si="12"/>
        <v>41783</v>
      </c>
      <c r="R21" s="12">
        <f t="shared" si="13"/>
        <v>41787</v>
      </c>
      <c r="S21" s="11">
        <f t="shared" si="14"/>
        <v>41788</v>
      </c>
      <c r="T21" s="11">
        <f t="shared" si="15"/>
        <v>41790</v>
      </c>
      <c r="U21" s="11">
        <f t="shared" si="16"/>
        <v>41791</v>
      </c>
      <c r="V21" s="11">
        <f t="shared" si="18"/>
        <v>41801</v>
      </c>
      <c r="W21" s="11">
        <f t="shared" si="17"/>
        <v>41802</v>
      </c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</row>
    <row r="22" spans="1:253" s="31" customFormat="1" ht="16.5" customHeight="1" hidden="1">
      <c r="A22" s="53" t="s">
        <v>163</v>
      </c>
      <c r="B22" s="13" t="s">
        <v>149</v>
      </c>
      <c r="C22" s="11">
        <v>41773</v>
      </c>
      <c r="D22" s="11">
        <f t="shared" si="0"/>
        <v>41774</v>
      </c>
      <c r="E22" s="12">
        <f t="shared" si="1"/>
        <v>41775</v>
      </c>
      <c r="F22" s="11">
        <f t="shared" si="2"/>
        <v>41775</v>
      </c>
      <c r="G22" s="12">
        <f t="shared" si="3"/>
        <v>41776</v>
      </c>
      <c r="H22" s="11">
        <f t="shared" si="4"/>
        <v>41776</v>
      </c>
      <c r="I22" s="62" t="s">
        <v>175</v>
      </c>
      <c r="J22" s="11"/>
      <c r="K22" s="11">
        <v>42144</v>
      </c>
      <c r="L22" s="11">
        <f t="shared" si="8"/>
        <v>42144</v>
      </c>
      <c r="M22" s="51" t="s">
        <v>171</v>
      </c>
      <c r="N22" s="52">
        <f t="shared" si="19"/>
        <v>42152</v>
      </c>
      <c r="O22" s="52">
        <f t="shared" si="10"/>
        <v>42153</v>
      </c>
      <c r="P22" s="52">
        <f t="shared" si="20"/>
        <v>42154</v>
      </c>
      <c r="Q22" s="52">
        <f t="shared" si="12"/>
        <v>42155</v>
      </c>
      <c r="R22" s="80" t="s">
        <v>172</v>
      </c>
      <c r="S22" s="81"/>
      <c r="T22" s="81"/>
      <c r="U22" s="81"/>
      <c r="V22" s="81"/>
      <c r="W22" s="74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</row>
    <row r="23" spans="1:253" s="31" customFormat="1" ht="16.5" customHeight="1" hidden="1">
      <c r="A23" s="53" t="s">
        <v>170</v>
      </c>
      <c r="B23" s="51"/>
      <c r="C23" s="75" t="s">
        <v>173</v>
      </c>
      <c r="D23" s="76"/>
      <c r="E23" s="76"/>
      <c r="F23" s="76"/>
      <c r="G23" s="76"/>
      <c r="H23" s="76"/>
      <c r="I23" s="76"/>
      <c r="J23" s="76"/>
      <c r="K23" s="76"/>
      <c r="L23" s="103"/>
      <c r="M23" s="51" t="s">
        <v>150</v>
      </c>
      <c r="N23" s="52">
        <v>42152</v>
      </c>
      <c r="O23" s="52">
        <v>42153</v>
      </c>
      <c r="P23" s="52">
        <v>42154</v>
      </c>
      <c r="Q23" s="52">
        <v>42155</v>
      </c>
      <c r="R23" s="59">
        <v>42159</v>
      </c>
      <c r="S23" s="52">
        <v>42160</v>
      </c>
      <c r="T23" s="52">
        <v>42162</v>
      </c>
      <c r="U23" s="52">
        <v>42163</v>
      </c>
      <c r="V23" s="52">
        <v>42173</v>
      </c>
      <c r="W23" s="52">
        <v>42174</v>
      </c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</row>
    <row r="24" spans="1:253" s="31" customFormat="1" ht="16.5" customHeight="1" hidden="1">
      <c r="A24" s="10" t="s">
        <v>80</v>
      </c>
      <c r="B24" s="13" t="s">
        <v>151</v>
      </c>
      <c r="C24" s="11">
        <v>41780</v>
      </c>
      <c r="D24" s="11">
        <f t="shared" si="0"/>
        <v>41781</v>
      </c>
      <c r="E24" s="12">
        <f t="shared" si="1"/>
        <v>41782</v>
      </c>
      <c r="F24" s="11">
        <f t="shared" si="2"/>
        <v>41782</v>
      </c>
      <c r="G24" s="12">
        <f t="shared" si="3"/>
        <v>41783</v>
      </c>
      <c r="H24" s="11">
        <f t="shared" si="4"/>
        <v>41783</v>
      </c>
      <c r="I24" s="11">
        <f t="shared" si="5"/>
        <v>41785</v>
      </c>
      <c r="J24" s="11">
        <f t="shared" si="6"/>
        <v>41785</v>
      </c>
      <c r="K24" s="11">
        <f t="shared" si="7"/>
        <v>41786</v>
      </c>
      <c r="L24" s="11">
        <f t="shared" si="8"/>
        <v>41786</v>
      </c>
      <c r="M24" s="13" t="s">
        <v>152</v>
      </c>
      <c r="N24" s="11">
        <f t="shared" si="19"/>
        <v>41794</v>
      </c>
      <c r="O24" s="11">
        <f t="shared" si="10"/>
        <v>41795</v>
      </c>
      <c r="P24" s="11">
        <f t="shared" si="20"/>
        <v>41796</v>
      </c>
      <c r="Q24" s="11">
        <f t="shared" si="12"/>
        <v>41797</v>
      </c>
      <c r="R24" s="12">
        <f t="shared" si="13"/>
        <v>41801</v>
      </c>
      <c r="S24" s="11">
        <f t="shared" si="14"/>
        <v>41802</v>
      </c>
      <c r="T24" s="11">
        <f t="shared" si="15"/>
        <v>41804</v>
      </c>
      <c r="U24" s="11">
        <f t="shared" si="16"/>
        <v>41805</v>
      </c>
      <c r="V24" s="11">
        <f t="shared" si="18"/>
        <v>41815</v>
      </c>
      <c r="W24" s="11">
        <f t="shared" si="17"/>
        <v>41816</v>
      </c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</row>
    <row r="25" spans="1:253" s="31" customFormat="1" ht="16.5" customHeight="1" hidden="1">
      <c r="A25" s="10" t="s">
        <v>81</v>
      </c>
      <c r="B25" s="13" t="s">
        <v>153</v>
      </c>
      <c r="C25" s="11">
        <v>41787</v>
      </c>
      <c r="D25" s="11">
        <f t="shared" si="0"/>
        <v>41788</v>
      </c>
      <c r="E25" s="12">
        <f t="shared" si="1"/>
        <v>41789</v>
      </c>
      <c r="F25" s="11">
        <f t="shared" si="2"/>
        <v>41789</v>
      </c>
      <c r="G25" s="12">
        <f t="shared" si="3"/>
        <v>41790</v>
      </c>
      <c r="H25" s="11">
        <f t="shared" si="4"/>
        <v>41790</v>
      </c>
      <c r="I25" s="11">
        <f t="shared" si="5"/>
        <v>41792</v>
      </c>
      <c r="J25" s="11">
        <f t="shared" si="6"/>
        <v>41792</v>
      </c>
      <c r="K25" s="11">
        <f t="shared" si="7"/>
        <v>41793</v>
      </c>
      <c r="L25" s="11">
        <f t="shared" si="8"/>
        <v>41793</v>
      </c>
      <c r="M25" s="13" t="s">
        <v>154</v>
      </c>
      <c r="N25" s="11">
        <f t="shared" si="19"/>
        <v>41801</v>
      </c>
      <c r="O25" s="11">
        <f t="shared" si="10"/>
        <v>41802</v>
      </c>
      <c r="P25" s="11">
        <f t="shared" si="20"/>
        <v>41803</v>
      </c>
      <c r="Q25" s="11">
        <f t="shared" si="12"/>
        <v>41804</v>
      </c>
      <c r="R25" s="12">
        <f t="shared" si="13"/>
        <v>41808</v>
      </c>
      <c r="S25" s="11">
        <f t="shared" si="14"/>
        <v>41809</v>
      </c>
      <c r="T25" s="11">
        <f t="shared" si="15"/>
        <v>41811</v>
      </c>
      <c r="U25" s="11">
        <f t="shared" si="16"/>
        <v>41812</v>
      </c>
      <c r="V25" s="11">
        <f t="shared" si="18"/>
        <v>41822</v>
      </c>
      <c r="W25" s="11">
        <f t="shared" si="17"/>
        <v>41823</v>
      </c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  <c r="HR25" s="28"/>
      <c r="HS25" s="28"/>
      <c r="HT25" s="28"/>
      <c r="HU25" s="28"/>
      <c r="HV25" s="28"/>
      <c r="HW25" s="28"/>
      <c r="HX25" s="28"/>
      <c r="HY25" s="28"/>
      <c r="HZ25" s="28"/>
      <c r="IA25" s="28"/>
      <c r="IB25" s="28"/>
      <c r="IC25" s="28"/>
      <c r="ID25" s="28"/>
      <c r="IE25" s="28"/>
      <c r="IF25" s="28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</row>
    <row r="26" spans="1:253" s="31" customFormat="1" ht="16.5" customHeight="1">
      <c r="A26" s="53" t="s">
        <v>189</v>
      </c>
      <c r="B26" s="64" t="s">
        <v>155</v>
      </c>
      <c r="C26" s="11">
        <v>41794</v>
      </c>
      <c r="D26" s="11">
        <f t="shared" si="0"/>
        <v>41795</v>
      </c>
      <c r="E26" s="12">
        <f t="shared" si="1"/>
        <v>41796</v>
      </c>
      <c r="F26" s="11">
        <f t="shared" si="2"/>
        <v>41796</v>
      </c>
      <c r="G26" s="12">
        <f t="shared" si="3"/>
        <v>41797</v>
      </c>
      <c r="H26" s="11">
        <f t="shared" si="4"/>
        <v>41797</v>
      </c>
      <c r="I26" s="11">
        <f t="shared" si="5"/>
        <v>41799</v>
      </c>
      <c r="J26" s="11">
        <f t="shared" si="6"/>
        <v>41799</v>
      </c>
      <c r="K26" s="11">
        <f t="shared" si="7"/>
        <v>41800</v>
      </c>
      <c r="L26" s="11">
        <f t="shared" si="8"/>
        <v>41800</v>
      </c>
      <c r="M26" s="13" t="s">
        <v>156</v>
      </c>
      <c r="N26" s="11">
        <f t="shared" si="19"/>
        <v>41808</v>
      </c>
      <c r="O26" s="11">
        <f t="shared" si="10"/>
        <v>41809</v>
      </c>
      <c r="P26" s="11">
        <f t="shared" si="20"/>
        <v>41810</v>
      </c>
      <c r="Q26" s="11">
        <f t="shared" si="12"/>
        <v>41811</v>
      </c>
      <c r="R26" s="12">
        <f t="shared" si="13"/>
        <v>41815</v>
      </c>
      <c r="S26" s="11">
        <f t="shared" si="14"/>
        <v>41816</v>
      </c>
      <c r="T26" s="11">
        <f t="shared" si="15"/>
        <v>41818</v>
      </c>
      <c r="U26" s="11">
        <f t="shared" si="16"/>
        <v>41819</v>
      </c>
      <c r="V26" s="11">
        <f t="shared" si="18"/>
        <v>41829</v>
      </c>
      <c r="W26" s="11">
        <f t="shared" si="17"/>
        <v>41830</v>
      </c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  <c r="GG26" s="28"/>
      <c r="GH26" s="28"/>
      <c r="GI26" s="28"/>
      <c r="GJ26" s="28"/>
      <c r="GK26" s="28"/>
      <c r="GL26" s="28"/>
      <c r="GM26" s="28"/>
      <c r="GN26" s="28"/>
      <c r="GO26" s="28"/>
      <c r="GP26" s="28"/>
      <c r="GQ26" s="28"/>
      <c r="GR26" s="28"/>
      <c r="GS26" s="28"/>
      <c r="GT26" s="28"/>
      <c r="GU26" s="28"/>
      <c r="GV26" s="28"/>
      <c r="GW26" s="28"/>
      <c r="GX26" s="28"/>
      <c r="GY26" s="28"/>
      <c r="GZ26" s="28"/>
      <c r="HA26" s="28"/>
      <c r="HB26" s="28"/>
      <c r="HC26" s="28"/>
      <c r="HD26" s="28"/>
      <c r="HE26" s="28"/>
      <c r="HF26" s="28"/>
      <c r="HG26" s="28"/>
      <c r="HH26" s="28"/>
      <c r="HI26" s="28"/>
      <c r="HJ26" s="28"/>
      <c r="HK26" s="28"/>
      <c r="HL26" s="28"/>
      <c r="HM26" s="28"/>
      <c r="HN26" s="28"/>
      <c r="HO26" s="28"/>
      <c r="HP26" s="28"/>
      <c r="HQ26" s="28"/>
      <c r="HR26" s="28"/>
      <c r="HS26" s="28"/>
      <c r="HT26" s="28"/>
      <c r="HU26" s="28"/>
      <c r="HV26" s="28"/>
      <c r="HW26" s="28"/>
      <c r="HX26" s="28"/>
      <c r="HY26" s="28"/>
      <c r="HZ26" s="28"/>
      <c r="IA26" s="28"/>
      <c r="IB26" s="28"/>
      <c r="IC26" s="28"/>
      <c r="ID26" s="28"/>
      <c r="IE26" s="28"/>
      <c r="IF26" s="28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</row>
    <row r="27" spans="1:253" s="31" customFormat="1" ht="16.5" customHeight="1">
      <c r="A27" s="10" t="s">
        <v>83</v>
      </c>
      <c r="B27" s="64" t="s">
        <v>177</v>
      </c>
      <c r="C27" s="11">
        <v>41801</v>
      </c>
      <c r="D27" s="11">
        <f t="shared" si="0"/>
        <v>41802</v>
      </c>
      <c r="E27" s="12">
        <f t="shared" si="1"/>
        <v>41803</v>
      </c>
      <c r="F27" s="11">
        <f t="shared" si="2"/>
        <v>41803</v>
      </c>
      <c r="G27" s="12">
        <f t="shared" si="3"/>
        <v>41804</v>
      </c>
      <c r="H27" s="11">
        <f t="shared" si="4"/>
        <v>41804</v>
      </c>
      <c r="I27" s="11">
        <f t="shared" si="5"/>
        <v>41806</v>
      </c>
      <c r="J27" s="11">
        <f t="shared" si="6"/>
        <v>41806</v>
      </c>
      <c r="K27" s="11">
        <f t="shared" si="7"/>
        <v>41807</v>
      </c>
      <c r="L27" s="11">
        <f t="shared" si="8"/>
        <v>41807</v>
      </c>
      <c r="M27" s="13" t="s">
        <v>178</v>
      </c>
      <c r="N27" s="11">
        <f>L27+8</f>
        <v>41815</v>
      </c>
      <c r="O27" s="11">
        <f t="shared" si="10"/>
        <v>41816</v>
      </c>
      <c r="P27" s="11">
        <f>N27+2</f>
        <v>41817</v>
      </c>
      <c r="Q27" s="11">
        <f t="shared" si="12"/>
        <v>41818</v>
      </c>
      <c r="R27" s="12">
        <f t="shared" si="13"/>
        <v>41822</v>
      </c>
      <c r="S27" s="11">
        <f t="shared" si="14"/>
        <v>41823</v>
      </c>
      <c r="T27" s="11">
        <f t="shared" si="15"/>
        <v>41825</v>
      </c>
      <c r="U27" s="11">
        <f t="shared" si="16"/>
        <v>41826</v>
      </c>
      <c r="V27" s="11">
        <f t="shared" si="18"/>
        <v>41836</v>
      </c>
      <c r="W27" s="11">
        <f t="shared" si="17"/>
        <v>41837</v>
      </c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  <c r="GG27" s="28"/>
      <c r="GH27" s="28"/>
      <c r="GI27" s="28"/>
      <c r="GJ27" s="28"/>
      <c r="GK27" s="28"/>
      <c r="GL27" s="28"/>
      <c r="GM27" s="28"/>
      <c r="GN27" s="28"/>
      <c r="GO27" s="28"/>
      <c r="GP27" s="28"/>
      <c r="GQ27" s="28"/>
      <c r="GR27" s="28"/>
      <c r="GS27" s="28"/>
      <c r="GT27" s="28"/>
      <c r="GU27" s="28"/>
      <c r="GV27" s="28"/>
      <c r="GW27" s="28"/>
      <c r="GX27" s="28"/>
      <c r="GY27" s="28"/>
      <c r="GZ27" s="28"/>
      <c r="HA27" s="28"/>
      <c r="HB27" s="28"/>
      <c r="HC27" s="28"/>
      <c r="HD27" s="28"/>
      <c r="HE27" s="28"/>
      <c r="HF27" s="28"/>
      <c r="HG27" s="28"/>
      <c r="HH27" s="28"/>
      <c r="HI27" s="28"/>
      <c r="HJ27" s="28"/>
      <c r="HK27" s="28"/>
      <c r="HL27" s="28"/>
      <c r="HM27" s="28"/>
      <c r="HN27" s="28"/>
      <c r="HO27" s="28"/>
      <c r="HP27" s="28"/>
      <c r="HQ27" s="28"/>
      <c r="HR27" s="28"/>
      <c r="HS27" s="28"/>
      <c r="HT27" s="28"/>
      <c r="HU27" s="28"/>
      <c r="HV27" s="28"/>
      <c r="HW27" s="28"/>
      <c r="HX27" s="28"/>
      <c r="HY27" s="28"/>
      <c r="HZ27" s="28"/>
      <c r="IA27" s="28"/>
      <c r="IB27" s="28"/>
      <c r="IC27" s="28"/>
      <c r="ID27" s="28"/>
      <c r="IE27" s="28"/>
      <c r="IF27" s="28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</row>
    <row r="28" spans="1:253" s="31" customFormat="1" ht="16.5" customHeight="1">
      <c r="A28" s="65" t="s">
        <v>176</v>
      </c>
      <c r="B28" s="64" t="s">
        <v>179</v>
      </c>
      <c r="C28" s="11">
        <v>41808</v>
      </c>
      <c r="D28" s="11">
        <f t="shared" si="0"/>
        <v>41809</v>
      </c>
      <c r="E28" s="12">
        <f t="shared" si="1"/>
        <v>41810</v>
      </c>
      <c r="F28" s="11">
        <f t="shared" si="2"/>
        <v>41810</v>
      </c>
      <c r="G28" s="12">
        <f t="shared" si="3"/>
        <v>41811</v>
      </c>
      <c r="H28" s="11">
        <f t="shared" si="4"/>
        <v>41811</v>
      </c>
      <c r="I28" s="11">
        <f t="shared" si="5"/>
        <v>41813</v>
      </c>
      <c r="J28" s="11">
        <f t="shared" si="6"/>
        <v>41813</v>
      </c>
      <c r="K28" s="11">
        <f t="shared" si="7"/>
        <v>41814</v>
      </c>
      <c r="L28" s="11">
        <f t="shared" si="8"/>
        <v>41814</v>
      </c>
      <c r="M28" s="13" t="s">
        <v>180</v>
      </c>
      <c r="N28" s="11">
        <f>L28+8</f>
        <v>41822</v>
      </c>
      <c r="O28" s="11">
        <f t="shared" si="10"/>
        <v>41823</v>
      </c>
      <c r="P28" s="11">
        <f>N28+2</f>
        <v>41824</v>
      </c>
      <c r="Q28" s="11">
        <f t="shared" si="12"/>
        <v>41825</v>
      </c>
      <c r="R28" s="12">
        <f t="shared" si="13"/>
        <v>41829</v>
      </c>
      <c r="S28" s="11">
        <f t="shared" si="14"/>
        <v>41830</v>
      </c>
      <c r="T28" s="11">
        <f t="shared" si="15"/>
        <v>41832</v>
      </c>
      <c r="U28" s="11">
        <f t="shared" si="16"/>
        <v>41833</v>
      </c>
      <c r="V28" s="11">
        <f t="shared" si="18"/>
        <v>41843</v>
      </c>
      <c r="W28" s="11">
        <f t="shared" si="17"/>
        <v>41844</v>
      </c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8"/>
      <c r="CU28" s="28"/>
      <c r="CV28" s="28"/>
      <c r="CW28" s="28"/>
      <c r="CX28" s="28"/>
      <c r="CY28" s="28"/>
      <c r="CZ28" s="28"/>
      <c r="DA28" s="28"/>
      <c r="DB28" s="28"/>
      <c r="DC28" s="28"/>
      <c r="DD28" s="28"/>
      <c r="DE28" s="28"/>
      <c r="DF28" s="28"/>
      <c r="DG28" s="28"/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8"/>
      <c r="FG28" s="28"/>
      <c r="FH28" s="28"/>
      <c r="FI28" s="28"/>
      <c r="FJ28" s="28"/>
      <c r="FK28" s="28"/>
      <c r="FL28" s="28"/>
      <c r="FM28" s="28"/>
      <c r="FN28" s="28"/>
      <c r="FO28" s="28"/>
      <c r="FP28" s="28"/>
      <c r="FQ28" s="28"/>
      <c r="FR28" s="28"/>
      <c r="FS28" s="28"/>
      <c r="FT28" s="28"/>
      <c r="FU28" s="28"/>
      <c r="FV28" s="28"/>
      <c r="FW28" s="28"/>
      <c r="FX28" s="28"/>
      <c r="FY28" s="28"/>
      <c r="FZ28" s="28"/>
      <c r="GA28" s="28"/>
      <c r="GB28" s="28"/>
      <c r="GC28" s="28"/>
      <c r="GD28" s="28"/>
      <c r="GE28" s="28"/>
      <c r="GF28" s="28"/>
      <c r="GG28" s="28"/>
      <c r="GH28" s="28"/>
      <c r="GI28" s="28"/>
      <c r="GJ28" s="28"/>
      <c r="GK28" s="28"/>
      <c r="GL28" s="28"/>
      <c r="GM28" s="28"/>
      <c r="GN28" s="28"/>
      <c r="GO28" s="28"/>
      <c r="GP28" s="28"/>
      <c r="GQ28" s="28"/>
      <c r="GR28" s="28"/>
      <c r="GS28" s="28"/>
      <c r="GT28" s="28"/>
      <c r="GU28" s="28"/>
      <c r="GV28" s="28"/>
      <c r="GW28" s="28"/>
      <c r="GX28" s="28"/>
      <c r="GY28" s="28"/>
      <c r="GZ28" s="28"/>
      <c r="HA28" s="28"/>
      <c r="HB28" s="28"/>
      <c r="HC28" s="28"/>
      <c r="HD28" s="28"/>
      <c r="HE28" s="28"/>
      <c r="HF28" s="28"/>
      <c r="HG28" s="28"/>
      <c r="HH28" s="28"/>
      <c r="HI28" s="28"/>
      <c r="HJ28" s="28"/>
      <c r="HK28" s="28"/>
      <c r="HL28" s="28"/>
      <c r="HM28" s="28"/>
      <c r="HN28" s="28"/>
      <c r="HO28" s="28"/>
      <c r="HP28" s="28"/>
      <c r="HQ28" s="28"/>
      <c r="HR28" s="28"/>
      <c r="HS28" s="28"/>
      <c r="HT28" s="28"/>
      <c r="HU28" s="28"/>
      <c r="HV28" s="28"/>
      <c r="HW28" s="28"/>
      <c r="HX28" s="28"/>
      <c r="HY28" s="28"/>
      <c r="HZ28" s="28"/>
      <c r="IA28" s="28"/>
      <c r="IB28" s="28"/>
      <c r="IC28" s="28"/>
      <c r="ID28" s="28"/>
      <c r="IE28" s="28"/>
      <c r="IF28" s="28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</row>
    <row r="29" spans="1:253" s="31" customFormat="1" ht="16.5" customHeight="1">
      <c r="A29" s="10" t="s">
        <v>80</v>
      </c>
      <c r="B29" s="64" t="s">
        <v>181</v>
      </c>
      <c r="C29" s="11">
        <v>41815</v>
      </c>
      <c r="D29" s="11">
        <f t="shared" si="0"/>
        <v>41816</v>
      </c>
      <c r="E29" s="12">
        <f t="shared" si="1"/>
        <v>41817</v>
      </c>
      <c r="F29" s="11">
        <f t="shared" si="2"/>
        <v>41817</v>
      </c>
      <c r="G29" s="12">
        <f t="shared" si="3"/>
        <v>41818</v>
      </c>
      <c r="H29" s="11">
        <f t="shared" si="4"/>
        <v>41818</v>
      </c>
      <c r="I29" s="11">
        <f t="shared" si="5"/>
        <v>41820</v>
      </c>
      <c r="J29" s="11">
        <f t="shared" si="6"/>
        <v>41820</v>
      </c>
      <c r="K29" s="11">
        <f t="shared" si="7"/>
        <v>41821</v>
      </c>
      <c r="L29" s="11">
        <f t="shared" si="8"/>
        <v>41821</v>
      </c>
      <c r="M29" s="13" t="s">
        <v>182</v>
      </c>
      <c r="N29" s="11">
        <f>L29+8</f>
        <v>41829</v>
      </c>
      <c r="O29" s="11">
        <f t="shared" si="10"/>
        <v>41830</v>
      </c>
      <c r="P29" s="11">
        <f>N29+2</f>
        <v>41831</v>
      </c>
      <c r="Q29" s="11">
        <f t="shared" si="12"/>
        <v>41832</v>
      </c>
      <c r="R29" s="12">
        <f t="shared" si="13"/>
        <v>41836</v>
      </c>
      <c r="S29" s="11">
        <f t="shared" si="14"/>
        <v>41837</v>
      </c>
      <c r="T29" s="11">
        <f t="shared" si="15"/>
        <v>41839</v>
      </c>
      <c r="U29" s="11">
        <f t="shared" si="16"/>
        <v>41840</v>
      </c>
      <c r="V29" s="11">
        <f t="shared" si="18"/>
        <v>41850</v>
      </c>
      <c r="W29" s="11">
        <f t="shared" si="17"/>
        <v>41851</v>
      </c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8"/>
      <c r="GF29" s="28"/>
      <c r="GG29" s="28"/>
      <c r="GH29" s="28"/>
      <c r="GI29" s="28"/>
      <c r="GJ29" s="28"/>
      <c r="GK29" s="28"/>
      <c r="GL29" s="28"/>
      <c r="GM29" s="28"/>
      <c r="GN29" s="28"/>
      <c r="GO29" s="28"/>
      <c r="GP29" s="28"/>
      <c r="GQ29" s="28"/>
      <c r="GR29" s="28"/>
      <c r="GS29" s="28"/>
      <c r="GT29" s="28"/>
      <c r="GU29" s="28"/>
      <c r="GV29" s="28"/>
      <c r="GW29" s="28"/>
      <c r="GX29" s="28"/>
      <c r="GY29" s="28"/>
      <c r="GZ29" s="28"/>
      <c r="HA29" s="28"/>
      <c r="HB29" s="28"/>
      <c r="HC29" s="28"/>
      <c r="HD29" s="28"/>
      <c r="HE29" s="28"/>
      <c r="HF29" s="28"/>
      <c r="HG29" s="28"/>
      <c r="HH29" s="28"/>
      <c r="HI29" s="28"/>
      <c r="HJ29" s="28"/>
      <c r="HK29" s="28"/>
      <c r="HL29" s="28"/>
      <c r="HM29" s="28"/>
      <c r="HN29" s="28"/>
      <c r="HO29" s="28"/>
      <c r="HP29" s="28"/>
      <c r="HQ29" s="28"/>
      <c r="HR29" s="28"/>
      <c r="HS29" s="28"/>
      <c r="HT29" s="28"/>
      <c r="HU29" s="28"/>
      <c r="HV29" s="28"/>
      <c r="HW29" s="28"/>
      <c r="HX29" s="28"/>
      <c r="HY29" s="28"/>
      <c r="HZ29" s="28"/>
      <c r="IA29" s="28"/>
      <c r="IB29" s="28"/>
      <c r="IC29" s="28"/>
      <c r="ID29" s="28"/>
      <c r="IE29" s="28"/>
      <c r="IF29" s="28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</row>
    <row r="30" spans="1:253" s="31" customFormat="1" ht="16.5" customHeight="1">
      <c r="A30" s="10" t="s">
        <v>81</v>
      </c>
      <c r="B30" s="64" t="s">
        <v>183</v>
      </c>
      <c r="C30" s="11">
        <v>41822</v>
      </c>
      <c r="D30" s="11">
        <f t="shared" si="0"/>
        <v>41823</v>
      </c>
      <c r="E30" s="12">
        <f t="shared" si="1"/>
        <v>41824</v>
      </c>
      <c r="F30" s="11">
        <f t="shared" si="2"/>
        <v>41824</v>
      </c>
      <c r="G30" s="12">
        <f t="shared" si="3"/>
        <v>41825</v>
      </c>
      <c r="H30" s="11">
        <f t="shared" si="4"/>
        <v>41825</v>
      </c>
      <c r="I30" s="11">
        <f t="shared" si="5"/>
        <v>41827</v>
      </c>
      <c r="J30" s="11">
        <f t="shared" si="6"/>
        <v>41827</v>
      </c>
      <c r="K30" s="11">
        <f t="shared" si="7"/>
        <v>41828</v>
      </c>
      <c r="L30" s="11">
        <f t="shared" si="8"/>
        <v>41828</v>
      </c>
      <c r="M30" s="13" t="s">
        <v>184</v>
      </c>
      <c r="N30" s="11">
        <f>L30+8</f>
        <v>41836</v>
      </c>
      <c r="O30" s="11">
        <f t="shared" si="10"/>
        <v>41837</v>
      </c>
      <c r="P30" s="11">
        <f>N30+2</f>
        <v>41838</v>
      </c>
      <c r="Q30" s="11">
        <f t="shared" si="12"/>
        <v>41839</v>
      </c>
      <c r="R30" s="12">
        <f t="shared" si="13"/>
        <v>41843</v>
      </c>
      <c r="S30" s="11">
        <f t="shared" si="14"/>
        <v>41844</v>
      </c>
      <c r="T30" s="11">
        <f t="shared" si="15"/>
        <v>41846</v>
      </c>
      <c r="U30" s="11">
        <f t="shared" si="16"/>
        <v>41847</v>
      </c>
      <c r="V30" s="11">
        <f t="shared" si="18"/>
        <v>41857</v>
      </c>
      <c r="W30" s="11">
        <f t="shared" si="17"/>
        <v>41858</v>
      </c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8"/>
      <c r="GF30" s="28"/>
      <c r="GG30" s="28"/>
      <c r="GH30" s="28"/>
      <c r="GI30" s="28"/>
      <c r="GJ30" s="28"/>
      <c r="GK30" s="28"/>
      <c r="GL30" s="28"/>
      <c r="GM30" s="28"/>
      <c r="GN30" s="28"/>
      <c r="GO30" s="28"/>
      <c r="GP30" s="28"/>
      <c r="GQ30" s="28"/>
      <c r="GR30" s="28"/>
      <c r="GS30" s="28"/>
      <c r="GT30" s="28"/>
      <c r="GU30" s="28"/>
      <c r="GV30" s="28"/>
      <c r="GW30" s="28"/>
      <c r="GX30" s="28"/>
      <c r="GY30" s="28"/>
      <c r="GZ30" s="28"/>
      <c r="HA30" s="28"/>
      <c r="HB30" s="28"/>
      <c r="HC30" s="28"/>
      <c r="HD30" s="28"/>
      <c r="HE30" s="28"/>
      <c r="HF30" s="28"/>
      <c r="HG30" s="28"/>
      <c r="HH30" s="28"/>
      <c r="HI30" s="28"/>
      <c r="HJ30" s="28"/>
      <c r="HK30" s="28"/>
      <c r="HL30" s="28"/>
      <c r="HM30" s="28"/>
      <c r="HN30" s="28"/>
      <c r="HO30" s="28"/>
      <c r="HP30" s="28"/>
      <c r="HQ30" s="28"/>
      <c r="HR30" s="28"/>
      <c r="HS30" s="28"/>
      <c r="HT30" s="28"/>
      <c r="HU30" s="28"/>
      <c r="HV30" s="28"/>
      <c r="HW30" s="28"/>
      <c r="HX30" s="28"/>
      <c r="HY30" s="28"/>
      <c r="HZ30" s="28"/>
      <c r="IA30" s="28"/>
      <c r="IB30" s="28"/>
      <c r="IC30" s="28"/>
      <c r="ID30" s="28"/>
      <c r="IE30" s="28"/>
      <c r="IF30" s="28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</row>
    <row r="31" spans="1:253" s="31" customFormat="1" ht="16.5" customHeight="1">
      <c r="A31" s="15"/>
      <c r="B31" s="16"/>
      <c r="C31" s="17"/>
      <c r="D31" s="17"/>
      <c r="E31" s="18"/>
      <c r="F31" s="17"/>
      <c r="G31" s="18"/>
      <c r="H31" s="17"/>
      <c r="I31" s="17"/>
      <c r="J31" s="17"/>
      <c r="K31" s="17"/>
      <c r="L31" s="17"/>
      <c r="M31" s="16"/>
      <c r="N31" s="17"/>
      <c r="O31" s="17"/>
      <c r="P31" s="17"/>
      <c r="Q31" s="17"/>
      <c r="R31" s="18"/>
      <c r="S31" s="17"/>
      <c r="T31" s="17"/>
      <c r="U31" s="17"/>
      <c r="V31" s="17"/>
      <c r="W31" s="1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</row>
    <row r="33" spans="1:9" ht="16.5" customHeight="1">
      <c r="A33" s="27" t="s">
        <v>40</v>
      </c>
      <c r="B33" s="99" t="s">
        <v>85</v>
      </c>
      <c r="C33" s="100"/>
      <c r="D33" s="100"/>
      <c r="E33" s="100"/>
      <c r="F33" s="100"/>
      <c r="G33" s="100"/>
      <c r="H33" s="100"/>
      <c r="I33" s="100"/>
    </row>
    <row r="34" spans="1:9" ht="16.5" customHeight="1">
      <c r="A34" s="32" t="s">
        <v>42</v>
      </c>
      <c r="B34" s="101" t="s">
        <v>43</v>
      </c>
      <c r="C34" s="102"/>
      <c r="D34" s="102"/>
      <c r="E34" s="102"/>
      <c r="F34" s="102"/>
      <c r="G34" s="102"/>
      <c r="H34" s="102"/>
      <c r="I34" s="102"/>
    </row>
    <row r="35" spans="1:9" ht="16.5" customHeight="1">
      <c r="A35" s="33" t="s">
        <v>44</v>
      </c>
      <c r="B35" s="107" t="s">
        <v>86</v>
      </c>
      <c r="C35" s="108"/>
      <c r="D35" s="108"/>
      <c r="E35" s="108"/>
      <c r="F35" s="108"/>
      <c r="G35" s="108"/>
      <c r="H35" s="108"/>
      <c r="I35" s="108"/>
    </row>
    <row r="36" spans="1:21" ht="16.5" customHeight="1">
      <c r="A36" s="33" t="s">
        <v>46</v>
      </c>
      <c r="B36" s="107" t="s">
        <v>87</v>
      </c>
      <c r="C36" s="108"/>
      <c r="D36" s="108"/>
      <c r="E36" s="108"/>
      <c r="F36" s="108"/>
      <c r="G36" s="108"/>
      <c r="H36" s="108"/>
      <c r="I36" s="108"/>
      <c r="U36" s="28"/>
    </row>
    <row r="37" spans="1:9" ht="16.5" customHeight="1">
      <c r="A37" s="33" t="s">
        <v>88</v>
      </c>
      <c r="B37" s="107" t="s">
        <v>89</v>
      </c>
      <c r="C37" s="108"/>
      <c r="D37" s="108"/>
      <c r="E37" s="108"/>
      <c r="F37" s="108"/>
      <c r="G37" s="108"/>
      <c r="H37" s="108"/>
      <c r="I37" s="108"/>
    </row>
    <row r="38" spans="1:9" ht="16.5" customHeight="1">
      <c r="A38" s="33" t="s">
        <v>47</v>
      </c>
      <c r="B38" s="107" t="s">
        <v>90</v>
      </c>
      <c r="C38" s="108"/>
      <c r="D38" s="108"/>
      <c r="E38" s="108"/>
      <c r="F38" s="108"/>
      <c r="G38" s="108"/>
      <c r="H38" s="108"/>
      <c r="I38" s="108"/>
    </row>
    <row r="39" spans="1:9" ht="16.5" customHeight="1">
      <c r="A39" s="34" t="s">
        <v>91</v>
      </c>
      <c r="B39" s="107" t="s">
        <v>92</v>
      </c>
      <c r="C39" s="108"/>
      <c r="D39" s="108"/>
      <c r="E39" s="108"/>
      <c r="F39" s="108"/>
      <c r="G39" s="108"/>
      <c r="H39" s="108"/>
      <c r="I39" s="108"/>
    </row>
    <row r="40" spans="1:9" ht="16.5" customHeight="1">
      <c r="A40" s="34" t="s">
        <v>93</v>
      </c>
      <c r="B40" s="107" t="s">
        <v>94</v>
      </c>
      <c r="C40" s="108"/>
      <c r="D40" s="108"/>
      <c r="E40" s="108"/>
      <c r="F40" s="108"/>
      <c r="G40" s="108"/>
      <c r="H40" s="108"/>
      <c r="I40" s="108"/>
    </row>
    <row r="41" spans="1:9" ht="16.5" customHeight="1">
      <c r="A41" s="33" t="s">
        <v>95</v>
      </c>
      <c r="B41" s="107" t="s">
        <v>96</v>
      </c>
      <c r="C41" s="108"/>
      <c r="D41" s="108"/>
      <c r="E41" s="108"/>
      <c r="F41" s="108"/>
      <c r="G41" s="108"/>
      <c r="H41" s="108"/>
      <c r="I41" s="108"/>
    </row>
  </sheetData>
  <mergeCells count="48">
    <mergeCell ref="B39:I39"/>
    <mergeCell ref="B40:I40"/>
    <mergeCell ref="B41:I41"/>
    <mergeCell ref="B35:I35"/>
    <mergeCell ref="B36:I36"/>
    <mergeCell ref="B37:I37"/>
    <mergeCell ref="B38:I38"/>
    <mergeCell ref="T8:U8"/>
    <mergeCell ref="V8:W8"/>
    <mergeCell ref="B33:I33"/>
    <mergeCell ref="B34:I34"/>
    <mergeCell ref="V15:W15"/>
    <mergeCell ref="N16:S16"/>
    <mergeCell ref="R22:W22"/>
    <mergeCell ref="C23:L23"/>
    <mergeCell ref="N20:S20"/>
    <mergeCell ref="T7:U7"/>
    <mergeCell ref="V7:W7"/>
    <mergeCell ref="C8:D8"/>
    <mergeCell ref="E8:F8"/>
    <mergeCell ref="G8:H8"/>
    <mergeCell ref="I8:J8"/>
    <mergeCell ref="K8:L8"/>
    <mergeCell ref="N8:O8"/>
    <mergeCell ref="P8:Q8"/>
    <mergeCell ref="R8:S8"/>
    <mergeCell ref="T6:U6"/>
    <mergeCell ref="V6:W6"/>
    <mergeCell ref="C7:D7"/>
    <mergeCell ref="E7:F7"/>
    <mergeCell ref="G7:H7"/>
    <mergeCell ref="I7:J7"/>
    <mergeCell ref="K7:L7"/>
    <mergeCell ref="N7:O7"/>
    <mergeCell ref="P7:Q7"/>
    <mergeCell ref="R7:S7"/>
    <mergeCell ref="K6:L6"/>
    <mergeCell ref="N6:O6"/>
    <mergeCell ref="P6:Q6"/>
    <mergeCell ref="R6:S6"/>
    <mergeCell ref="C6:D6"/>
    <mergeCell ref="E6:F6"/>
    <mergeCell ref="G6:H6"/>
    <mergeCell ref="I6:J6"/>
    <mergeCell ref="B2:N2"/>
    <mergeCell ref="B3:N3"/>
    <mergeCell ref="A4:B4"/>
    <mergeCell ref="A5:O5"/>
  </mergeCells>
  <printOptions/>
  <pageMargins left="0.37" right="0.3" top="0.63" bottom="0.61" header="0.5" footer="0.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52"/>
  <sheetViews>
    <sheetView tabSelected="1" workbookViewId="0" topLeftCell="A22">
      <selection activeCell="L48" sqref="L48"/>
    </sheetView>
  </sheetViews>
  <sheetFormatPr defaultColWidth="9.00390625" defaultRowHeight="16.5" customHeight="1"/>
  <cols>
    <col min="1" max="1" width="15.125" style="1" customWidth="1"/>
    <col min="2" max="2" width="6.25390625" style="1" customWidth="1"/>
    <col min="3" max="6" width="8.50390625" style="1" customWidth="1"/>
    <col min="7" max="13" width="6.25390625" style="1" customWidth="1"/>
    <col min="14" max="15" width="8.50390625" style="1" customWidth="1"/>
    <col min="16" max="17" width="6.25390625" style="1" customWidth="1"/>
    <col min="18" max="18" width="5.875" style="1" customWidth="1"/>
    <col min="19" max="19" width="5.50390625" style="1" customWidth="1"/>
    <col min="20" max="20" width="6.25390625" style="1" customWidth="1"/>
    <col min="21" max="21" width="5.625" style="1" customWidth="1"/>
    <col min="22" max="22" width="6.125" style="1" customWidth="1"/>
    <col min="23" max="23" width="6.25390625" style="1" customWidth="1"/>
    <col min="24" max="24" width="5.625" style="1" customWidth="1"/>
    <col min="25" max="26" width="5.25390625" style="1" customWidth="1"/>
    <col min="27" max="253" width="9.00390625" style="1" customWidth="1"/>
  </cols>
  <sheetData>
    <row r="2" spans="2:14" ht="30" customHeight="1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2:14" ht="22.5" customHeight="1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9" ht="24" customHeight="1">
      <c r="A4" s="84" t="s">
        <v>2</v>
      </c>
      <c r="B4" s="85"/>
      <c r="C4" s="3"/>
      <c r="D4" s="3"/>
      <c r="E4" s="3"/>
      <c r="F4" s="3"/>
      <c r="G4" s="3"/>
      <c r="H4" s="3"/>
      <c r="I4" s="3"/>
    </row>
    <row r="5" ht="24" customHeight="1"/>
    <row r="6" spans="1:26" s="2" customFormat="1" ht="16.5" customHeight="1">
      <c r="A6" s="116" t="s">
        <v>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7"/>
      <c r="O6" s="117"/>
      <c r="P6" s="117"/>
      <c r="Q6" s="117"/>
      <c r="R6" s="19"/>
      <c r="S6" s="19"/>
      <c r="T6" s="19"/>
      <c r="U6" s="19"/>
      <c r="V6" s="19"/>
      <c r="W6" s="19"/>
      <c r="X6" s="19"/>
      <c r="Y6" s="19"/>
      <c r="Z6" s="19"/>
    </row>
    <row r="7" spans="1:26" s="2" customFormat="1" ht="16.5" customHeight="1">
      <c r="A7" s="4" t="s">
        <v>4</v>
      </c>
      <c r="B7" s="4" t="s">
        <v>5</v>
      </c>
      <c r="C7" s="118" t="s">
        <v>6</v>
      </c>
      <c r="D7" s="93"/>
      <c r="E7" s="119" t="s">
        <v>7</v>
      </c>
      <c r="F7" s="115"/>
      <c r="G7" s="118" t="s">
        <v>8</v>
      </c>
      <c r="H7" s="93"/>
      <c r="I7" s="120" t="s">
        <v>9</v>
      </c>
      <c r="J7" s="121"/>
      <c r="K7" s="4" t="s">
        <v>5</v>
      </c>
      <c r="L7" s="118" t="s">
        <v>8</v>
      </c>
      <c r="M7" s="93"/>
      <c r="N7" s="118" t="s">
        <v>10</v>
      </c>
      <c r="O7" s="93"/>
      <c r="P7" s="118" t="s">
        <v>7</v>
      </c>
      <c r="Q7" s="93"/>
      <c r="R7" s="20"/>
      <c r="S7" s="20"/>
      <c r="T7" s="20"/>
      <c r="U7" s="20"/>
      <c r="V7" s="20"/>
      <c r="W7" s="20"/>
      <c r="X7" s="20"/>
      <c r="Y7" s="20"/>
      <c r="Z7" s="20"/>
    </row>
    <row r="8" spans="1:26" s="2" customFormat="1" ht="16.5" customHeight="1">
      <c r="A8" s="5" t="s">
        <v>11</v>
      </c>
      <c r="B8" s="5" t="s">
        <v>12</v>
      </c>
      <c r="C8" s="93" t="s">
        <v>13</v>
      </c>
      <c r="D8" s="93"/>
      <c r="E8" s="115" t="s">
        <v>14</v>
      </c>
      <c r="F8" s="115"/>
      <c r="G8" s="93" t="s">
        <v>15</v>
      </c>
      <c r="H8" s="93"/>
      <c r="I8" s="94" t="s">
        <v>16</v>
      </c>
      <c r="J8" s="121"/>
      <c r="K8" s="5" t="s">
        <v>12</v>
      </c>
      <c r="L8" s="93" t="s">
        <v>15</v>
      </c>
      <c r="M8" s="93"/>
      <c r="N8" s="93" t="s">
        <v>17</v>
      </c>
      <c r="O8" s="93"/>
      <c r="P8" s="93" t="s">
        <v>14</v>
      </c>
      <c r="Q8" s="93"/>
      <c r="R8" s="21"/>
      <c r="S8" s="21"/>
      <c r="T8" s="21"/>
      <c r="U8" s="21"/>
      <c r="V8" s="21"/>
      <c r="W8" s="21"/>
      <c r="X8" s="21"/>
      <c r="Y8" s="21"/>
      <c r="Z8" s="21"/>
    </row>
    <row r="9" spans="1:26" s="2" customFormat="1" ht="16.5" customHeight="1">
      <c r="A9" s="6"/>
      <c r="B9" s="7"/>
      <c r="C9" s="96" t="s">
        <v>18</v>
      </c>
      <c r="D9" s="96"/>
      <c r="E9" s="126" t="s">
        <v>18</v>
      </c>
      <c r="F9" s="126"/>
      <c r="G9" s="96" t="s">
        <v>18</v>
      </c>
      <c r="H9" s="96"/>
      <c r="I9" s="96" t="s">
        <v>18</v>
      </c>
      <c r="J9" s="96"/>
      <c r="K9" s="7"/>
      <c r="L9" s="96" t="s">
        <v>18</v>
      </c>
      <c r="M9" s="96"/>
      <c r="N9" s="96" t="s">
        <v>18</v>
      </c>
      <c r="O9" s="96"/>
      <c r="P9" s="96" t="s">
        <v>19</v>
      </c>
      <c r="Q9" s="96"/>
      <c r="R9" s="21"/>
      <c r="S9" s="21"/>
      <c r="T9" s="21"/>
      <c r="U9" s="21"/>
      <c r="V9" s="21"/>
      <c r="W9" s="21"/>
      <c r="X9" s="21"/>
      <c r="Y9" s="24"/>
      <c r="Z9" s="24"/>
    </row>
    <row r="10" spans="1:26" s="2" customFormat="1" ht="24" customHeight="1">
      <c r="A10" s="6"/>
      <c r="B10" s="8"/>
      <c r="C10" s="9" t="s">
        <v>52</v>
      </c>
      <c r="D10" s="9" t="s">
        <v>53</v>
      </c>
      <c r="E10" s="40" t="s">
        <v>21</v>
      </c>
      <c r="F10" s="40" t="s">
        <v>22</v>
      </c>
      <c r="G10" s="9" t="s">
        <v>23</v>
      </c>
      <c r="H10" s="9" t="s">
        <v>24</v>
      </c>
      <c r="I10" s="9" t="s">
        <v>25</v>
      </c>
      <c r="J10" s="9" t="s">
        <v>26</v>
      </c>
      <c r="K10" s="8"/>
      <c r="L10" s="9" t="s">
        <v>27</v>
      </c>
      <c r="M10" s="9" t="s">
        <v>28</v>
      </c>
      <c r="N10" s="9" t="s">
        <v>29</v>
      </c>
      <c r="O10" s="9" t="s">
        <v>30</v>
      </c>
      <c r="P10" s="9" t="s">
        <v>31</v>
      </c>
      <c r="Q10" s="9" t="s">
        <v>32</v>
      </c>
      <c r="S10" s="21"/>
      <c r="T10" s="21"/>
      <c r="U10" s="21"/>
      <c r="V10" s="21"/>
      <c r="W10" s="21"/>
      <c r="X10" s="21"/>
      <c r="Y10" s="24"/>
      <c r="Z10" s="24"/>
    </row>
    <row r="11" spans="1:26" s="2" customFormat="1" ht="16.5" customHeight="1" hidden="1">
      <c r="A11" s="26" t="s">
        <v>109</v>
      </c>
      <c r="B11" s="13" t="s">
        <v>119</v>
      </c>
      <c r="C11" s="11">
        <v>42095</v>
      </c>
      <c r="D11" s="11">
        <f aca="true" t="shared" si="0" ref="D11:D18">C11+1</f>
        <v>42096</v>
      </c>
      <c r="E11" s="41">
        <f aca="true" t="shared" si="1" ref="E11:E18">SUM(D11,0)</f>
        <v>42096</v>
      </c>
      <c r="F11" s="42">
        <f aca="true" t="shared" si="2" ref="F11:F18">E11+1</f>
        <v>42097</v>
      </c>
      <c r="G11" s="12">
        <f aca="true" t="shared" si="3" ref="G11:G18">SUM(F11,3)</f>
        <v>42100</v>
      </c>
      <c r="H11" s="11">
        <f aca="true" t="shared" si="4" ref="H11:H18">SUM(G11,0)</f>
        <v>42100</v>
      </c>
      <c r="I11" s="11">
        <f>H11+2</f>
        <v>42102</v>
      </c>
      <c r="J11" s="11">
        <f>I11+1</f>
        <v>42103</v>
      </c>
      <c r="K11" s="13" t="s">
        <v>121</v>
      </c>
      <c r="L11" s="11">
        <f aca="true" t="shared" si="5" ref="L11:L18">J11+2</f>
        <v>42105</v>
      </c>
      <c r="M11" s="11">
        <f>L11+1</f>
        <v>42106</v>
      </c>
      <c r="N11" s="11">
        <f>M11+4</f>
        <v>42110</v>
      </c>
      <c r="O11" s="11">
        <f>N11+1</f>
        <v>42111</v>
      </c>
      <c r="P11" s="12">
        <f>SUM(O11,1)</f>
        <v>42112</v>
      </c>
      <c r="Q11" s="11">
        <f>P11+1</f>
        <v>42113</v>
      </c>
      <c r="R11" s="22"/>
      <c r="S11" s="23"/>
      <c r="T11" s="22"/>
      <c r="U11" s="22"/>
      <c r="V11" s="22"/>
      <c r="W11" s="22"/>
      <c r="X11" s="22"/>
      <c r="Y11" s="22"/>
      <c r="Z11" s="22"/>
    </row>
    <row r="12" spans="1:26" s="2" customFormat="1" ht="16.5" customHeight="1" hidden="1">
      <c r="A12" s="10" t="s">
        <v>58</v>
      </c>
      <c r="B12" s="13" t="s">
        <v>120</v>
      </c>
      <c r="C12" s="11">
        <v>42102</v>
      </c>
      <c r="D12" s="11">
        <f t="shared" si="0"/>
        <v>42103</v>
      </c>
      <c r="E12" s="41">
        <f t="shared" si="1"/>
        <v>42103</v>
      </c>
      <c r="F12" s="42">
        <f t="shared" si="2"/>
        <v>42104</v>
      </c>
      <c r="G12" s="12">
        <f t="shared" si="3"/>
        <v>42107</v>
      </c>
      <c r="H12" s="11">
        <f t="shared" si="4"/>
        <v>42107</v>
      </c>
      <c r="I12" s="11">
        <f>H12+2</f>
        <v>42109</v>
      </c>
      <c r="J12" s="11">
        <f>I12+1</f>
        <v>42110</v>
      </c>
      <c r="K12" s="13" t="s">
        <v>122</v>
      </c>
      <c r="L12" s="11">
        <f t="shared" si="5"/>
        <v>42112</v>
      </c>
      <c r="M12" s="11">
        <f>L12+1</f>
        <v>42113</v>
      </c>
      <c r="N12" s="11">
        <f>M12+4</f>
        <v>42117</v>
      </c>
      <c r="O12" s="11">
        <f>N12+1</f>
        <v>42118</v>
      </c>
      <c r="P12" s="12">
        <f>SUM(O12,1)</f>
        <v>42119</v>
      </c>
      <c r="Q12" s="11">
        <f>P12+1</f>
        <v>42120</v>
      </c>
      <c r="R12" s="22"/>
      <c r="S12" s="23"/>
      <c r="T12" s="22"/>
      <c r="U12" s="22"/>
      <c r="V12" s="22"/>
      <c r="W12" s="22"/>
      <c r="X12" s="22"/>
      <c r="Y12" s="22"/>
      <c r="Z12" s="22"/>
    </row>
    <row r="13" spans="1:26" s="2" customFormat="1" ht="16.5" customHeight="1" hidden="1">
      <c r="A13" s="26" t="s">
        <v>126</v>
      </c>
      <c r="B13" s="14" t="s">
        <v>129</v>
      </c>
      <c r="C13" s="11">
        <v>42109</v>
      </c>
      <c r="D13" s="11">
        <f t="shared" si="0"/>
        <v>42110</v>
      </c>
      <c r="E13" s="41">
        <f t="shared" si="1"/>
        <v>42110</v>
      </c>
      <c r="F13" s="42">
        <f t="shared" si="2"/>
        <v>42111</v>
      </c>
      <c r="G13" s="12">
        <f t="shared" si="3"/>
        <v>42114</v>
      </c>
      <c r="H13" s="11">
        <f t="shared" si="4"/>
        <v>42114</v>
      </c>
      <c r="I13" s="11">
        <f>H13+2</f>
        <v>42116</v>
      </c>
      <c r="J13" s="11">
        <f>I13+1</f>
        <v>42117</v>
      </c>
      <c r="K13" s="13" t="s">
        <v>130</v>
      </c>
      <c r="L13" s="11">
        <f t="shared" si="5"/>
        <v>42119</v>
      </c>
      <c r="M13" s="11">
        <f>L13+1</f>
        <v>42120</v>
      </c>
      <c r="N13" s="11">
        <f>M13+4</f>
        <v>42124</v>
      </c>
      <c r="O13" s="11">
        <f>N13+1</f>
        <v>42125</v>
      </c>
      <c r="P13" s="12">
        <f>SUM(O13,1)</f>
        <v>42126</v>
      </c>
      <c r="Q13" s="11">
        <f>P13+1</f>
        <v>42127</v>
      </c>
      <c r="R13" s="22"/>
      <c r="S13" s="23"/>
      <c r="T13" s="22"/>
      <c r="U13" s="22"/>
      <c r="V13" s="22"/>
      <c r="W13" s="22"/>
      <c r="X13" s="22"/>
      <c r="Y13" s="22"/>
      <c r="Z13" s="22"/>
    </row>
    <row r="14" spans="1:26" s="2" customFormat="1" ht="16.5" customHeight="1" hidden="1">
      <c r="A14" s="26" t="s">
        <v>134</v>
      </c>
      <c r="B14" s="13" t="s">
        <v>137</v>
      </c>
      <c r="C14" s="11">
        <v>42116</v>
      </c>
      <c r="D14" s="11">
        <f t="shared" si="0"/>
        <v>42117</v>
      </c>
      <c r="E14" s="12">
        <f t="shared" si="1"/>
        <v>42117</v>
      </c>
      <c r="F14" s="11">
        <f t="shared" si="2"/>
        <v>42118</v>
      </c>
      <c r="G14" s="12">
        <f t="shared" si="3"/>
        <v>42121</v>
      </c>
      <c r="H14" s="11">
        <f t="shared" si="4"/>
        <v>42121</v>
      </c>
      <c r="I14" s="123" t="s">
        <v>193</v>
      </c>
      <c r="J14" s="124"/>
      <c r="K14" s="124"/>
      <c r="L14" s="124"/>
      <c r="M14" s="124"/>
      <c r="N14" s="124"/>
      <c r="O14" s="124"/>
      <c r="P14" s="124"/>
      <c r="Q14" s="125"/>
      <c r="R14" s="22"/>
      <c r="S14" s="23"/>
      <c r="T14" s="22"/>
      <c r="U14" s="22"/>
      <c r="V14" s="22"/>
      <c r="W14" s="22"/>
      <c r="X14" s="22"/>
      <c r="Y14" s="22"/>
      <c r="Z14" s="22"/>
    </row>
    <row r="15" spans="1:26" s="2" customFormat="1" ht="16.5" customHeight="1" hidden="1">
      <c r="A15" s="26" t="s">
        <v>157</v>
      </c>
      <c r="B15" s="55" t="s">
        <v>160</v>
      </c>
      <c r="C15" s="123" t="s">
        <v>194</v>
      </c>
      <c r="D15" s="124"/>
      <c r="E15" s="124"/>
      <c r="F15" s="125"/>
      <c r="G15" s="12">
        <v>42121</v>
      </c>
      <c r="H15" s="11">
        <v>42121</v>
      </c>
      <c r="I15" s="11">
        <v>42123</v>
      </c>
      <c r="J15" s="11">
        <v>42124</v>
      </c>
      <c r="K15" s="55" t="s">
        <v>161</v>
      </c>
      <c r="L15" s="11">
        <v>42126</v>
      </c>
      <c r="M15" s="11">
        <v>42127</v>
      </c>
      <c r="N15" s="11">
        <v>42131</v>
      </c>
      <c r="O15" s="11">
        <v>42132</v>
      </c>
      <c r="P15" s="12">
        <v>42133</v>
      </c>
      <c r="Q15" s="11">
        <v>42134</v>
      </c>
      <c r="R15" s="22"/>
      <c r="S15" s="23"/>
      <c r="T15" s="22"/>
      <c r="U15" s="22"/>
      <c r="V15" s="22"/>
      <c r="W15" s="22"/>
      <c r="X15" s="22"/>
      <c r="Y15" s="22"/>
      <c r="Z15" s="22"/>
    </row>
    <row r="16" spans="1:26" s="2" customFormat="1" ht="16.5" customHeight="1" hidden="1">
      <c r="A16" s="26" t="s">
        <v>109</v>
      </c>
      <c r="B16" s="13" t="s">
        <v>56</v>
      </c>
      <c r="C16" s="11">
        <v>42123</v>
      </c>
      <c r="D16" s="11">
        <f t="shared" si="0"/>
        <v>42124</v>
      </c>
      <c r="E16" s="41">
        <f t="shared" si="1"/>
        <v>42124</v>
      </c>
      <c r="F16" s="42">
        <f t="shared" si="2"/>
        <v>42125</v>
      </c>
      <c r="G16" s="12">
        <f t="shared" si="3"/>
        <v>42128</v>
      </c>
      <c r="H16" s="11">
        <f t="shared" si="4"/>
        <v>42128</v>
      </c>
      <c r="I16" s="11">
        <f>H16+2</f>
        <v>42130</v>
      </c>
      <c r="J16" s="11">
        <f>I16+1</f>
        <v>42131</v>
      </c>
      <c r="K16" s="13" t="s">
        <v>123</v>
      </c>
      <c r="L16" s="11">
        <f t="shared" si="5"/>
        <v>42133</v>
      </c>
      <c r="M16" s="11">
        <f>L16+1</f>
        <v>42134</v>
      </c>
      <c r="N16" s="11">
        <f>M16+4</f>
        <v>42138</v>
      </c>
      <c r="O16" s="11">
        <f>N16+1</f>
        <v>42139</v>
      </c>
      <c r="P16" s="12">
        <f>SUM(O16,1)</f>
        <v>42140</v>
      </c>
      <c r="Q16" s="11">
        <f>P16+1</f>
        <v>42141</v>
      </c>
      <c r="R16" s="22"/>
      <c r="S16" s="23"/>
      <c r="T16" s="22"/>
      <c r="U16" s="22"/>
      <c r="V16" s="22"/>
      <c r="W16" s="22"/>
      <c r="X16" s="22"/>
      <c r="Y16" s="22"/>
      <c r="Z16" s="22"/>
    </row>
    <row r="17" spans="1:26" s="2" customFormat="1" ht="16.5" customHeight="1" hidden="1">
      <c r="A17" s="10" t="s">
        <v>58</v>
      </c>
      <c r="B17" s="13" t="s">
        <v>138</v>
      </c>
      <c r="C17" s="11">
        <v>42130</v>
      </c>
      <c r="D17" s="11">
        <f t="shared" si="0"/>
        <v>42131</v>
      </c>
      <c r="E17" s="41">
        <f t="shared" si="1"/>
        <v>42131</v>
      </c>
      <c r="F17" s="42">
        <f t="shared" si="2"/>
        <v>42132</v>
      </c>
      <c r="G17" s="12">
        <f t="shared" si="3"/>
        <v>42135</v>
      </c>
      <c r="H17" s="11">
        <f t="shared" si="4"/>
        <v>42135</v>
      </c>
      <c r="I17" s="11">
        <f>H17+2</f>
        <v>42137</v>
      </c>
      <c r="J17" s="11">
        <f>I17+1</f>
        <v>42138</v>
      </c>
      <c r="K17" s="13" t="s">
        <v>141</v>
      </c>
      <c r="L17" s="11">
        <f t="shared" si="5"/>
        <v>42140</v>
      </c>
      <c r="M17" s="11">
        <f>L17+1</f>
        <v>42141</v>
      </c>
      <c r="N17" s="11">
        <f>M17+4</f>
        <v>42145</v>
      </c>
      <c r="O17" s="11">
        <f>N17+1</f>
        <v>42146</v>
      </c>
      <c r="P17" s="12">
        <f>SUM(O17,1)</f>
        <v>42147</v>
      </c>
      <c r="Q17" s="11">
        <f>P17+1</f>
        <v>42148</v>
      </c>
      <c r="R17" s="22"/>
      <c r="S17" s="23"/>
      <c r="T17" s="22"/>
      <c r="U17" s="22"/>
      <c r="V17" s="22"/>
      <c r="W17" s="22"/>
      <c r="X17" s="22"/>
      <c r="Y17" s="22"/>
      <c r="Z17" s="22"/>
    </row>
    <row r="18" spans="1:26" s="2" customFormat="1" ht="16.5" customHeight="1" hidden="1">
      <c r="A18" s="26" t="s">
        <v>126</v>
      </c>
      <c r="B18" s="13" t="s">
        <v>139</v>
      </c>
      <c r="C18" s="11">
        <v>42137</v>
      </c>
      <c r="D18" s="11">
        <f t="shared" si="0"/>
        <v>42138</v>
      </c>
      <c r="E18" s="41">
        <f t="shared" si="1"/>
        <v>42138</v>
      </c>
      <c r="F18" s="42">
        <f t="shared" si="2"/>
        <v>42139</v>
      </c>
      <c r="G18" s="12">
        <f t="shared" si="3"/>
        <v>42142</v>
      </c>
      <c r="H18" s="11">
        <f t="shared" si="4"/>
        <v>42142</v>
      </c>
      <c r="I18" s="11">
        <f>H18+2</f>
        <v>42144</v>
      </c>
      <c r="J18" s="11">
        <f>I18+1</f>
        <v>42145</v>
      </c>
      <c r="K18" s="13" t="s">
        <v>142</v>
      </c>
      <c r="L18" s="11">
        <f t="shared" si="5"/>
        <v>42147</v>
      </c>
      <c r="M18" s="11">
        <f>L18+1</f>
        <v>42148</v>
      </c>
      <c r="N18" s="11">
        <f>M18+4</f>
        <v>42152</v>
      </c>
      <c r="O18" s="11">
        <f>N18+1</f>
        <v>42153</v>
      </c>
      <c r="P18" s="12">
        <f>SUM(O18,1)</f>
        <v>42154</v>
      </c>
      <c r="Q18" s="11">
        <f>P18+1</f>
        <v>42155</v>
      </c>
      <c r="R18" s="22"/>
      <c r="S18" s="23"/>
      <c r="T18" s="22"/>
      <c r="U18" s="22"/>
      <c r="V18" s="22"/>
      <c r="W18" s="22"/>
      <c r="X18" s="22"/>
      <c r="Y18" s="22"/>
      <c r="Z18" s="22"/>
    </row>
    <row r="19" spans="1:26" s="2" customFormat="1" ht="16.5" customHeight="1">
      <c r="A19" s="67" t="s">
        <v>167</v>
      </c>
      <c r="B19" s="13" t="s">
        <v>191</v>
      </c>
      <c r="C19" s="11">
        <v>42144</v>
      </c>
      <c r="D19" s="11">
        <f>C19+1</f>
        <v>42145</v>
      </c>
      <c r="E19" s="41">
        <f>SUM(D19,0)</f>
        <v>42145</v>
      </c>
      <c r="F19" s="42">
        <f>E19+1</f>
        <v>42146</v>
      </c>
      <c r="G19" s="12">
        <f>SUM(F19,3)</f>
        <v>42149</v>
      </c>
      <c r="H19" s="11">
        <f>SUM(G19,0)</f>
        <v>42149</v>
      </c>
      <c r="I19" s="11">
        <f>H19+2</f>
        <v>42151</v>
      </c>
      <c r="J19" s="11">
        <f>I19+1</f>
        <v>42152</v>
      </c>
      <c r="K19" s="63" t="s">
        <v>192</v>
      </c>
      <c r="L19" s="61">
        <f>J19+2</f>
        <v>42154</v>
      </c>
      <c r="M19" s="61">
        <f>L19+1</f>
        <v>42155</v>
      </c>
      <c r="N19" s="104" t="s">
        <v>193</v>
      </c>
      <c r="O19" s="105"/>
      <c r="P19" s="105"/>
      <c r="Q19" s="106"/>
      <c r="R19" s="22"/>
      <c r="S19" s="23"/>
      <c r="T19" s="22"/>
      <c r="U19" s="22"/>
      <c r="V19" s="22"/>
      <c r="W19" s="22"/>
      <c r="X19" s="22"/>
      <c r="Y19" s="22"/>
      <c r="Z19" s="22"/>
    </row>
    <row r="20" spans="1:26" s="2" customFormat="1" ht="16.5" customHeight="1">
      <c r="A20" s="66" t="s">
        <v>190</v>
      </c>
      <c r="B20" s="13"/>
      <c r="C20" s="75" t="s">
        <v>194</v>
      </c>
      <c r="D20" s="76"/>
      <c r="E20" s="76"/>
      <c r="F20" s="76"/>
      <c r="G20" s="76"/>
      <c r="H20" s="76"/>
      <c r="I20" s="76"/>
      <c r="J20" s="103"/>
      <c r="K20" s="51" t="s">
        <v>195</v>
      </c>
      <c r="L20" s="11">
        <v>42155</v>
      </c>
      <c r="M20" s="11">
        <v>42155</v>
      </c>
      <c r="N20" s="11">
        <v>42159</v>
      </c>
      <c r="O20" s="11">
        <v>42160</v>
      </c>
      <c r="P20" s="12">
        <v>42161</v>
      </c>
      <c r="Q20" s="11">
        <v>42162</v>
      </c>
      <c r="R20" s="22"/>
      <c r="S20" s="23"/>
      <c r="T20" s="22"/>
      <c r="U20" s="22"/>
      <c r="V20" s="22"/>
      <c r="W20" s="22"/>
      <c r="X20" s="22"/>
      <c r="Y20" s="22"/>
      <c r="Z20" s="22"/>
    </row>
    <row r="21" spans="1:26" s="2" customFormat="1" ht="16.5" customHeight="1">
      <c r="A21" s="68" t="s">
        <v>109</v>
      </c>
      <c r="B21" s="13" t="s">
        <v>140</v>
      </c>
      <c r="C21" s="11">
        <v>42151</v>
      </c>
      <c r="D21" s="11">
        <f>C21+1</f>
        <v>42152</v>
      </c>
      <c r="E21" s="41">
        <f>SUM(D21,0)</f>
        <v>42152</v>
      </c>
      <c r="F21" s="42">
        <f>E21+1</f>
        <v>42153</v>
      </c>
      <c r="G21" s="12">
        <f>SUM(F21,3)</f>
        <v>42156</v>
      </c>
      <c r="H21" s="11">
        <f>SUM(G21,0)</f>
        <v>42156</v>
      </c>
      <c r="I21" s="11">
        <f>H21+2</f>
        <v>42158</v>
      </c>
      <c r="J21" s="11">
        <f>I21+1</f>
        <v>42159</v>
      </c>
      <c r="K21" s="139" t="s">
        <v>196</v>
      </c>
      <c r="L21" s="140"/>
      <c r="M21" s="140"/>
      <c r="N21" s="140"/>
      <c r="O21" s="140"/>
      <c r="P21" s="140"/>
      <c r="Q21" s="141"/>
      <c r="R21" s="22"/>
      <c r="S21" s="23"/>
      <c r="T21" s="22"/>
      <c r="U21" s="22"/>
      <c r="V21" s="22"/>
      <c r="W21" s="22"/>
      <c r="X21" s="22"/>
      <c r="Y21" s="22"/>
      <c r="Z21" s="22"/>
    </row>
    <row r="22" spans="1:26" s="2" customFormat="1" ht="16.5" customHeight="1">
      <c r="A22" s="10" t="s">
        <v>197</v>
      </c>
      <c r="B22" s="13" t="s">
        <v>198</v>
      </c>
      <c r="C22" s="11">
        <v>42158</v>
      </c>
      <c r="D22" s="11">
        <f>C22+1</f>
        <v>42159</v>
      </c>
      <c r="E22" s="41">
        <f>SUM(D22,0)</f>
        <v>42159</v>
      </c>
      <c r="F22" s="42">
        <f>E22+1</f>
        <v>42160</v>
      </c>
      <c r="G22" s="12">
        <f>SUM(F22,3)</f>
        <v>42163</v>
      </c>
      <c r="H22" s="11">
        <f>SUM(G22,0)</f>
        <v>42163</v>
      </c>
      <c r="I22" s="11">
        <f>H22+2</f>
        <v>42165</v>
      </c>
      <c r="J22" s="11">
        <f>I22+1</f>
        <v>42166</v>
      </c>
      <c r="K22" s="13" t="s">
        <v>199</v>
      </c>
      <c r="L22" s="11">
        <f>J22+2</f>
        <v>42168</v>
      </c>
      <c r="M22" s="11">
        <f>L22+1</f>
        <v>42169</v>
      </c>
      <c r="N22" s="11">
        <f>M22+4</f>
        <v>42173</v>
      </c>
      <c r="O22" s="11">
        <f>N22+1</f>
        <v>42174</v>
      </c>
      <c r="P22" s="12">
        <f>SUM(O22,1)</f>
        <v>42175</v>
      </c>
      <c r="Q22" s="11">
        <f>P22+1</f>
        <v>42176</v>
      </c>
      <c r="R22" s="22"/>
      <c r="S22" s="23"/>
      <c r="T22" s="22"/>
      <c r="U22" s="22"/>
      <c r="V22" s="22"/>
      <c r="W22" s="22"/>
      <c r="X22" s="22"/>
      <c r="Y22" s="22"/>
      <c r="Z22" s="22"/>
    </row>
    <row r="23" spans="1:26" s="2" customFormat="1" ht="16.5" customHeight="1">
      <c r="A23" s="68" t="s">
        <v>200</v>
      </c>
      <c r="B23" s="142" t="s">
        <v>221</v>
      </c>
      <c r="C23" s="69" t="s">
        <v>201</v>
      </c>
      <c r="D23" s="69" t="s">
        <v>202</v>
      </c>
      <c r="E23" s="73" t="s">
        <v>203</v>
      </c>
      <c r="F23" s="69" t="s">
        <v>204</v>
      </c>
      <c r="G23" s="12">
        <v>42170</v>
      </c>
      <c r="H23" s="11">
        <f>SUM(G23,0)</f>
        <v>42170</v>
      </c>
      <c r="I23" s="11">
        <f>H23+2</f>
        <v>42172</v>
      </c>
      <c r="J23" s="11">
        <f>I23+1</f>
        <v>42173</v>
      </c>
      <c r="K23" s="142" t="s">
        <v>222</v>
      </c>
      <c r="L23" s="11">
        <f>J23+2</f>
        <v>42175</v>
      </c>
      <c r="M23" s="11">
        <f>L23+1</f>
        <v>42176</v>
      </c>
      <c r="N23" s="11">
        <f>M23+4</f>
        <v>42180</v>
      </c>
      <c r="O23" s="11">
        <f>N23+1</f>
        <v>42181</v>
      </c>
      <c r="P23" s="12">
        <f>SUM(O23,1)</f>
        <v>42182</v>
      </c>
      <c r="Q23" s="11">
        <f>P23+1</f>
        <v>42183</v>
      </c>
      <c r="R23" s="22"/>
      <c r="S23" s="23"/>
      <c r="T23" s="22"/>
      <c r="U23" s="22"/>
      <c r="V23" s="22"/>
      <c r="W23" s="22"/>
      <c r="X23" s="22"/>
      <c r="Y23" s="22"/>
      <c r="Z23" s="22"/>
    </row>
    <row r="24" spans="1:26" s="2" customFormat="1" ht="16.5" customHeight="1">
      <c r="A24" s="66" t="s">
        <v>190</v>
      </c>
      <c r="B24" s="13" t="s">
        <v>187</v>
      </c>
      <c r="C24" s="11">
        <v>42172</v>
      </c>
      <c r="D24" s="11">
        <f>C24+1</f>
        <v>42173</v>
      </c>
      <c r="E24" s="41">
        <f>SUM(D24,0)</f>
        <v>42173</v>
      </c>
      <c r="F24" s="42">
        <f>E24+1</f>
        <v>42174</v>
      </c>
      <c r="G24" s="12">
        <f>SUM(F24,3)</f>
        <v>42177</v>
      </c>
      <c r="H24" s="11">
        <f>SUM(G24,0)</f>
        <v>42177</v>
      </c>
      <c r="I24" s="11">
        <f>H24+2</f>
        <v>42179</v>
      </c>
      <c r="J24" s="11">
        <f>I24+1</f>
        <v>42180</v>
      </c>
      <c r="K24" s="13" t="s">
        <v>188</v>
      </c>
      <c r="L24" s="11">
        <f>J24+2</f>
        <v>42182</v>
      </c>
      <c r="M24" s="11">
        <f>L24+1</f>
        <v>42183</v>
      </c>
      <c r="N24" s="11">
        <f>M24+4</f>
        <v>42187</v>
      </c>
      <c r="O24" s="11">
        <f>N24+1</f>
        <v>42188</v>
      </c>
      <c r="P24" s="12">
        <f>SUM(O24,1)</f>
        <v>42189</v>
      </c>
      <c r="Q24" s="11">
        <f>P24+1</f>
        <v>42190</v>
      </c>
      <c r="R24" s="22"/>
      <c r="S24" s="23"/>
      <c r="T24" s="22"/>
      <c r="U24" s="22"/>
      <c r="V24" s="22"/>
      <c r="W24" s="22"/>
      <c r="X24" s="22"/>
      <c r="Y24" s="22"/>
      <c r="Z24" s="22"/>
    </row>
    <row r="25" spans="1:26" s="2" customFormat="1" ht="16.5" customHeight="1">
      <c r="A25" s="68" t="s">
        <v>205</v>
      </c>
      <c r="B25" s="72" t="s">
        <v>206</v>
      </c>
      <c r="C25" s="11">
        <v>42179</v>
      </c>
      <c r="D25" s="11">
        <f>C25+1</f>
        <v>42180</v>
      </c>
      <c r="E25" s="41">
        <f>SUM(D25,0)</f>
        <v>42180</v>
      </c>
      <c r="F25" s="42">
        <f>E25+1</f>
        <v>42181</v>
      </c>
      <c r="G25" s="12">
        <f>SUM(F25,3)</f>
        <v>42184</v>
      </c>
      <c r="H25" s="11">
        <f>SUM(G25,0)</f>
        <v>42184</v>
      </c>
      <c r="I25" s="11">
        <f>H25+2</f>
        <v>42186</v>
      </c>
      <c r="J25" s="11">
        <f>I25+1</f>
        <v>42187</v>
      </c>
      <c r="K25" s="13" t="s">
        <v>207</v>
      </c>
      <c r="L25" s="11">
        <f>J25+2</f>
        <v>42189</v>
      </c>
      <c r="M25" s="11">
        <f>L25+1</f>
        <v>42190</v>
      </c>
      <c r="N25" s="11">
        <f>M25+4</f>
        <v>42194</v>
      </c>
      <c r="O25" s="11">
        <f>N25+1</f>
        <v>42195</v>
      </c>
      <c r="P25" s="12">
        <f>SUM(O25,1)</f>
        <v>42196</v>
      </c>
      <c r="Q25" s="11">
        <f>P25+1</f>
        <v>42197</v>
      </c>
      <c r="R25" s="22"/>
      <c r="S25" s="23"/>
      <c r="T25" s="22"/>
      <c r="U25" s="22"/>
      <c r="V25" s="22"/>
      <c r="W25" s="22"/>
      <c r="X25" s="22"/>
      <c r="Y25" s="22"/>
      <c r="Z25" s="22"/>
    </row>
    <row r="26" spans="1:26" s="2" customFormat="1" ht="16.5" customHeight="1">
      <c r="A26" s="15"/>
      <c r="B26" s="16"/>
      <c r="C26" s="17"/>
      <c r="D26" s="17"/>
      <c r="E26" s="18"/>
      <c r="F26" s="17"/>
      <c r="G26" s="18"/>
      <c r="H26" s="17"/>
      <c r="I26" s="17"/>
      <c r="J26" s="17"/>
      <c r="K26" s="16"/>
      <c r="L26" s="17"/>
      <c r="M26" s="17"/>
      <c r="N26" s="17"/>
      <c r="O26" s="17"/>
      <c r="P26" s="18"/>
      <c r="Q26" s="17"/>
      <c r="R26" s="22"/>
      <c r="S26" s="23"/>
      <c r="T26" s="22"/>
      <c r="U26" s="22"/>
      <c r="V26" s="22"/>
      <c r="W26" s="22"/>
      <c r="X26" s="22"/>
      <c r="Y26" s="22"/>
      <c r="Z26" s="22"/>
    </row>
    <row r="27" spans="1:26" s="2" customFormat="1" ht="16.5" customHeight="1">
      <c r="A27" s="50" t="s">
        <v>33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47"/>
      <c r="P27" s="48"/>
      <c r="Q27" s="49"/>
      <c r="R27" s="22"/>
      <c r="S27" s="23"/>
      <c r="T27" s="22"/>
      <c r="U27" s="22"/>
      <c r="V27" s="22"/>
      <c r="W27" s="22"/>
      <c r="X27" s="22"/>
      <c r="Y27" s="22"/>
      <c r="Z27" s="22"/>
    </row>
    <row r="28" spans="1:26" s="2" customFormat="1" ht="16.5" customHeight="1">
      <c r="A28" s="37" t="s">
        <v>4</v>
      </c>
      <c r="B28" s="37" t="s">
        <v>5</v>
      </c>
      <c r="C28" s="111" t="s">
        <v>10</v>
      </c>
      <c r="D28" s="110"/>
      <c r="E28" s="119" t="s">
        <v>7</v>
      </c>
      <c r="F28" s="115"/>
      <c r="G28" s="111" t="s">
        <v>8</v>
      </c>
      <c r="H28" s="110"/>
      <c r="I28" s="114" t="s">
        <v>9</v>
      </c>
      <c r="J28" s="122"/>
      <c r="K28" s="37" t="s">
        <v>5</v>
      </c>
      <c r="L28" s="114" t="s">
        <v>8</v>
      </c>
      <c r="M28" s="113"/>
      <c r="N28" s="111" t="s">
        <v>6</v>
      </c>
      <c r="O28" s="111"/>
      <c r="P28" s="111" t="s">
        <v>7</v>
      </c>
      <c r="Q28" s="110"/>
      <c r="R28" s="22"/>
      <c r="S28" s="23"/>
      <c r="T28" s="22"/>
      <c r="U28" s="22"/>
      <c r="V28" s="22"/>
      <c r="W28" s="22"/>
      <c r="X28" s="22"/>
      <c r="Y28" s="22"/>
      <c r="Z28" s="22"/>
    </row>
    <row r="29" spans="1:26" s="2" customFormat="1" ht="16.5" customHeight="1">
      <c r="A29" s="36" t="s">
        <v>11</v>
      </c>
      <c r="B29" s="36" t="s">
        <v>12</v>
      </c>
      <c r="C29" s="110" t="s">
        <v>17</v>
      </c>
      <c r="D29" s="110"/>
      <c r="E29" s="115" t="s">
        <v>14</v>
      </c>
      <c r="F29" s="115"/>
      <c r="G29" s="110" t="s">
        <v>15</v>
      </c>
      <c r="H29" s="110"/>
      <c r="I29" s="112" t="s">
        <v>16</v>
      </c>
      <c r="J29" s="122"/>
      <c r="K29" s="36" t="s">
        <v>12</v>
      </c>
      <c r="L29" s="112" t="s">
        <v>15</v>
      </c>
      <c r="M29" s="113"/>
      <c r="N29" s="110" t="s">
        <v>13</v>
      </c>
      <c r="O29" s="110"/>
      <c r="P29" s="110" t="s">
        <v>14</v>
      </c>
      <c r="Q29" s="110"/>
      <c r="R29" s="22"/>
      <c r="S29" s="23"/>
      <c r="T29" s="22"/>
      <c r="U29" s="22"/>
      <c r="V29" s="22"/>
      <c r="W29" s="22"/>
      <c r="X29" s="22"/>
      <c r="Y29" s="22"/>
      <c r="Z29" s="22"/>
    </row>
    <row r="30" spans="1:26" s="2" customFormat="1" ht="16.5" customHeight="1">
      <c r="A30" s="35"/>
      <c r="B30" s="38"/>
      <c r="C30" s="109" t="s">
        <v>18</v>
      </c>
      <c r="D30" s="109"/>
      <c r="E30" s="126" t="s">
        <v>18</v>
      </c>
      <c r="F30" s="126"/>
      <c r="G30" s="109" t="s">
        <v>18</v>
      </c>
      <c r="H30" s="109"/>
      <c r="I30" s="109" t="s">
        <v>18</v>
      </c>
      <c r="J30" s="109"/>
      <c r="K30" s="38"/>
      <c r="L30" s="109" t="s">
        <v>18</v>
      </c>
      <c r="M30" s="109"/>
      <c r="N30" s="109" t="s">
        <v>18</v>
      </c>
      <c r="O30" s="109"/>
      <c r="P30" s="109" t="s">
        <v>18</v>
      </c>
      <c r="Q30" s="109"/>
      <c r="R30" s="22"/>
      <c r="S30" s="23"/>
      <c r="T30" s="22"/>
      <c r="U30" s="22"/>
      <c r="V30" s="22"/>
      <c r="W30" s="22"/>
      <c r="X30" s="22"/>
      <c r="Y30" s="22"/>
      <c r="Z30" s="22"/>
    </row>
    <row r="31" spans="1:26" s="2" customFormat="1" ht="27" customHeight="1">
      <c r="A31" s="35"/>
      <c r="B31" s="38"/>
      <c r="C31" s="39" t="s">
        <v>29</v>
      </c>
      <c r="D31" s="39" t="s">
        <v>30</v>
      </c>
      <c r="E31" s="40" t="s">
        <v>31</v>
      </c>
      <c r="F31" s="40" t="s">
        <v>32</v>
      </c>
      <c r="G31" s="39" t="s">
        <v>34</v>
      </c>
      <c r="H31" s="39" t="s">
        <v>35</v>
      </c>
      <c r="I31" s="39" t="s">
        <v>36</v>
      </c>
      <c r="J31" s="39" t="s">
        <v>37</v>
      </c>
      <c r="K31" s="38"/>
      <c r="L31" s="39" t="s">
        <v>38</v>
      </c>
      <c r="M31" s="39" t="s">
        <v>39</v>
      </c>
      <c r="N31" s="39" t="s">
        <v>54</v>
      </c>
      <c r="O31" s="39" t="s">
        <v>20</v>
      </c>
      <c r="P31" s="39" t="s">
        <v>21</v>
      </c>
      <c r="Q31" s="39" t="s">
        <v>22</v>
      </c>
      <c r="R31" s="22"/>
      <c r="S31" s="23"/>
      <c r="T31" s="22"/>
      <c r="U31" s="22"/>
      <c r="V31" s="22"/>
      <c r="W31" s="22"/>
      <c r="X31" s="22"/>
      <c r="Y31" s="22"/>
      <c r="Z31" s="22"/>
    </row>
    <row r="32" spans="1:26" s="2" customFormat="1" ht="16.5" customHeight="1" hidden="1">
      <c r="A32" s="26" t="s">
        <v>126</v>
      </c>
      <c r="B32" s="14" t="s">
        <v>127</v>
      </c>
      <c r="C32" s="11">
        <v>41731</v>
      </c>
      <c r="D32" s="11">
        <f aca="true" t="shared" si="6" ref="D32:D40">C32+1</f>
        <v>41732</v>
      </c>
      <c r="E32" s="41">
        <f aca="true" t="shared" si="7" ref="E32:E40">SUM(D32+1)</f>
        <v>41733</v>
      </c>
      <c r="F32" s="42">
        <f aca="true" t="shared" si="8" ref="F32:F40">E32+1</f>
        <v>41734</v>
      </c>
      <c r="G32" s="12">
        <f>SUM(F32+3)</f>
        <v>41737</v>
      </c>
      <c r="H32" s="11">
        <f>SUM(G32+0)</f>
        <v>41737</v>
      </c>
      <c r="I32" s="11">
        <f aca="true" t="shared" si="9" ref="I32:I40">H32+2</f>
        <v>41739</v>
      </c>
      <c r="J32" s="11">
        <f aca="true" t="shared" si="10" ref="J32:J40">I32+1</f>
        <v>41740</v>
      </c>
      <c r="K32" s="13" t="s">
        <v>128</v>
      </c>
      <c r="L32" s="11">
        <f aca="true" t="shared" si="11" ref="L32:L40">J32+1</f>
        <v>41741</v>
      </c>
      <c r="M32" s="11">
        <f aca="true" t="shared" si="12" ref="M32:M40">L32+1</f>
        <v>41742</v>
      </c>
      <c r="N32" s="11">
        <f aca="true" t="shared" si="13" ref="N32:N40">M32+2</f>
        <v>41744</v>
      </c>
      <c r="O32" s="11">
        <f aca="true" t="shared" si="14" ref="O32:O40">N32+1</f>
        <v>41745</v>
      </c>
      <c r="P32" s="12">
        <f aca="true" t="shared" si="15" ref="P32:P40">SUM(O32,0)</f>
        <v>41745</v>
      </c>
      <c r="Q32" s="11">
        <f aca="true" t="shared" si="16" ref="Q32:Q40">P32+1</f>
        <v>41746</v>
      </c>
      <c r="R32" s="22"/>
      <c r="S32" s="23"/>
      <c r="T32" s="22"/>
      <c r="U32" s="22"/>
      <c r="V32" s="22"/>
      <c r="W32" s="22"/>
      <c r="X32" s="22"/>
      <c r="Y32" s="22"/>
      <c r="Z32" s="22"/>
    </row>
    <row r="33" spans="1:26" s="2" customFormat="1" ht="16.5" customHeight="1" hidden="1">
      <c r="A33" s="45" t="s">
        <v>134</v>
      </c>
      <c r="B33" s="14" t="s">
        <v>135</v>
      </c>
      <c r="C33" s="11">
        <v>41738</v>
      </c>
      <c r="D33" s="25">
        <f t="shared" si="6"/>
        <v>41739</v>
      </c>
      <c r="E33" s="41">
        <f t="shared" si="7"/>
        <v>41740</v>
      </c>
      <c r="F33" s="42">
        <f t="shared" si="8"/>
        <v>41741</v>
      </c>
      <c r="G33" s="12">
        <f>SUM(F33,3)</f>
        <v>41744</v>
      </c>
      <c r="H33" s="11">
        <f>SUM(G33,0)</f>
        <v>41744</v>
      </c>
      <c r="I33" s="11">
        <f t="shared" si="9"/>
        <v>41746</v>
      </c>
      <c r="J33" s="11">
        <f t="shared" si="10"/>
        <v>41747</v>
      </c>
      <c r="K33" s="13" t="s">
        <v>136</v>
      </c>
      <c r="L33" s="11">
        <f t="shared" si="11"/>
        <v>41748</v>
      </c>
      <c r="M33" s="11">
        <f t="shared" si="12"/>
        <v>41749</v>
      </c>
      <c r="N33" s="11">
        <f t="shared" si="13"/>
        <v>41751</v>
      </c>
      <c r="O33" s="11">
        <f t="shared" si="14"/>
        <v>41752</v>
      </c>
      <c r="P33" s="12">
        <f t="shared" si="15"/>
        <v>41752</v>
      </c>
      <c r="Q33" s="11">
        <f t="shared" si="16"/>
        <v>41753</v>
      </c>
      <c r="R33" s="22"/>
      <c r="S33" s="23"/>
      <c r="T33" s="22"/>
      <c r="U33" s="22"/>
      <c r="V33" s="22"/>
      <c r="W33" s="22"/>
      <c r="X33" s="22"/>
      <c r="Y33" s="22"/>
      <c r="Z33" s="22"/>
    </row>
    <row r="34" spans="1:26" s="2" customFormat="1" ht="16.5" customHeight="1" hidden="1">
      <c r="A34" s="26" t="s">
        <v>109</v>
      </c>
      <c r="B34" s="14" t="s">
        <v>55</v>
      </c>
      <c r="C34" s="11">
        <v>41745</v>
      </c>
      <c r="D34" s="11">
        <f t="shared" si="6"/>
        <v>41746</v>
      </c>
      <c r="E34" s="41">
        <f t="shared" si="7"/>
        <v>41747</v>
      </c>
      <c r="F34" s="42">
        <f t="shared" si="8"/>
        <v>41748</v>
      </c>
      <c r="G34" s="12">
        <f>SUM(F34+3)</f>
        <v>41751</v>
      </c>
      <c r="H34" s="11">
        <f>SUM(G34+0)</f>
        <v>41751</v>
      </c>
      <c r="I34" s="11">
        <f t="shared" si="9"/>
        <v>41753</v>
      </c>
      <c r="J34" s="11">
        <f t="shared" si="10"/>
        <v>41754</v>
      </c>
      <c r="K34" s="13" t="s">
        <v>57</v>
      </c>
      <c r="L34" s="11">
        <f t="shared" si="11"/>
        <v>41755</v>
      </c>
      <c r="M34" s="11">
        <f t="shared" si="12"/>
        <v>41756</v>
      </c>
      <c r="N34" s="11">
        <f t="shared" si="13"/>
        <v>41758</v>
      </c>
      <c r="O34" s="11">
        <f t="shared" si="14"/>
        <v>41759</v>
      </c>
      <c r="P34" s="12">
        <f t="shared" si="15"/>
        <v>41759</v>
      </c>
      <c r="Q34" s="11">
        <f t="shared" si="16"/>
        <v>41760</v>
      </c>
      <c r="R34" s="22"/>
      <c r="S34" s="23"/>
      <c r="T34" s="22"/>
      <c r="U34" s="22"/>
      <c r="V34" s="22"/>
      <c r="W34" s="22"/>
      <c r="X34" s="22"/>
      <c r="Y34" s="22"/>
      <c r="Z34" s="22"/>
    </row>
    <row r="35" spans="1:26" s="2" customFormat="1" ht="16.5" customHeight="1" hidden="1">
      <c r="A35" s="10" t="s">
        <v>58</v>
      </c>
      <c r="B35" s="14" t="s">
        <v>124</v>
      </c>
      <c r="C35" s="11">
        <v>41752</v>
      </c>
      <c r="D35" s="25">
        <f t="shared" si="6"/>
        <v>41753</v>
      </c>
      <c r="E35" s="41">
        <f t="shared" si="7"/>
        <v>41754</v>
      </c>
      <c r="F35" s="42">
        <f t="shared" si="8"/>
        <v>41755</v>
      </c>
      <c r="G35" s="12">
        <f>SUM(F35,3)</f>
        <v>41758</v>
      </c>
      <c r="H35" s="11">
        <f>SUM(G35,0)</f>
        <v>41758</v>
      </c>
      <c r="I35" s="11">
        <f t="shared" si="9"/>
        <v>41760</v>
      </c>
      <c r="J35" s="11">
        <f t="shared" si="10"/>
        <v>41761</v>
      </c>
      <c r="K35" s="13" t="s">
        <v>125</v>
      </c>
      <c r="L35" s="11">
        <f t="shared" si="11"/>
        <v>41762</v>
      </c>
      <c r="M35" s="11">
        <f t="shared" si="12"/>
        <v>41763</v>
      </c>
      <c r="N35" s="11">
        <f t="shared" si="13"/>
        <v>41765</v>
      </c>
      <c r="O35" s="11">
        <f t="shared" si="14"/>
        <v>41766</v>
      </c>
      <c r="P35" s="12">
        <f t="shared" si="15"/>
        <v>41766</v>
      </c>
      <c r="Q35" s="11">
        <f t="shared" si="16"/>
        <v>41767</v>
      </c>
      <c r="R35" s="22"/>
      <c r="S35" s="23"/>
      <c r="T35" s="22"/>
      <c r="U35" s="22"/>
      <c r="V35" s="22"/>
      <c r="W35" s="22"/>
      <c r="X35" s="22"/>
      <c r="Y35" s="22"/>
      <c r="Z35" s="22"/>
    </row>
    <row r="36" spans="1:26" s="2" customFormat="1" ht="16.5" customHeight="1" hidden="1">
      <c r="A36" s="26" t="s">
        <v>126</v>
      </c>
      <c r="B36" s="14" t="s">
        <v>143</v>
      </c>
      <c r="C36" s="11">
        <v>41759</v>
      </c>
      <c r="D36" s="11">
        <f t="shared" si="6"/>
        <v>41760</v>
      </c>
      <c r="E36" s="41">
        <f t="shared" si="7"/>
        <v>41761</v>
      </c>
      <c r="F36" s="42">
        <f t="shared" si="8"/>
        <v>41762</v>
      </c>
      <c r="G36" s="12">
        <f>SUM(F36+3)</f>
        <v>41765</v>
      </c>
      <c r="H36" s="11">
        <f>SUM(G36+0)</f>
        <v>41765</v>
      </c>
      <c r="I36" s="11">
        <f t="shared" si="9"/>
        <v>41767</v>
      </c>
      <c r="J36" s="11">
        <f t="shared" si="10"/>
        <v>41768</v>
      </c>
      <c r="K36" s="13" t="s">
        <v>146</v>
      </c>
      <c r="L36" s="11">
        <f t="shared" si="11"/>
        <v>41769</v>
      </c>
      <c r="M36" s="11">
        <f t="shared" si="12"/>
        <v>41770</v>
      </c>
      <c r="N36" s="11">
        <f t="shared" si="13"/>
        <v>41772</v>
      </c>
      <c r="O36" s="11">
        <f t="shared" si="14"/>
        <v>41773</v>
      </c>
      <c r="P36" s="12">
        <f t="shared" si="15"/>
        <v>41773</v>
      </c>
      <c r="Q36" s="11">
        <f t="shared" si="16"/>
        <v>41774</v>
      </c>
      <c r="R36" s="22"/>
      <c r="S36" s="23"/>
      <c r="T36" s="22"/>
      <c r="U36" s="22"/>
      <c r="V36" s="22"/>
      <c r="W36" s="22"/>
      <c r="X36" s="22"/>
      <c r="Y36" s="22"/>
      <c r="Z36" s="22"/>
    </row>
    <row r="37" spans="1:26" s="2" customFormat="1" ht="16.5" customHeight="1" hidden="1">
      <c r="A37" s="26" t="s">
        <v>157</v>
      </c>
      <c r="B37" s="55" t="s">
        <v>162</v>
      </c>
      <c r="C37" s="11">
        <v>41766</v>
      </c>
      <c r="D37" s="25">
        <f t="shared" si="6"/>
        <v>41767</v>
      </c>
      <c r="E37" s="12">
        <f t="shared" si="7"/>
        <v>41768</v>
      </c>
      <c r="F37" s="11">
        <f t="shared" si="8"/>
        <v>41769</v>
      </c>
      <c r="G37" s="12">
        <f>SUM(F37,3)</f>
        <v>41772</v>
      </c>
      <c r="H37" s="11">
        <f>SUM(G37,0)</f>
        <v>41772</v>
      </c>
      <c r="I37" s="123" t="s">
        <v>158</v>
      </c>
      <c r="J37" s="124"/>
      <c r="K37" s="124"/>
      <c r="L37" s="124"/>
      <c r="M37" s="124"/>
      <c r="N37" s="124"/>
      <c r="O37" s="124"/>
      <c r="P37" s="124"/>
      <c r="Q37" s="125"/>
      <c r="R37" s="22"/>
      <c r="S37" s="23"/>
      <c r="T37" s="22"/>
      <c r="U37" s="22"/>
      <c r="V37" s="22"/>
      <c r="W37" s="22"/>
      <c r="X37" s="22"/>
      <c r="Y37" s="22"/>
      <c r="Z37" s="22"/>
    </row>
    <row r="38" spans="1:26" s="2" customFormat="1" ht="16.5" customHeight="1" hidden="1">
      <c r="A38" s="54" t="s">
        <v>167</v>
      </c>
      <c r="B38" s="51" t="s">
        <v>168</v>
      </c>
      <c r="C38" s="75" t="s">
        <v>159</v>
      </c>
      <c r="D38" s="76"/>
      <c r="E38" s="76"/>
      <c r="F38" s="103"/>
      <c r="G38" s="12">
        <v>42137</v>
      </c>
      <c r="H38" s="11">
        <v>42137</v>
      </c>
      <c r="I38" s="11">
        <v>42139</v>
      </c>
      <c r="J38" s="11">
        <v>42140</v>
      </c>
      <c r="K38" s="51" t="s">
        <v>169</v>
      </c>
      <c r="L38" s="11">
        <v>42141</v>
      </c>
      <c r="M38" s="11">
        <v>42142</v>
      </c>
      <c r="N38" s="11">
        <v>42144</v>
      </c>
      <c r="O38" s="11">
        <v>42145</v>
      </c>
      <c r="P38" s="12">
        <v>42145</v>
      </c>
      <c r="Q38" s="11">
        <v>42136</v>
      </c>
      <c r="R38" s="22"/>
      <c r="S38" s="23"/>
      <c r="T38" s="22"/>
      <c r="U38" s="22"/>
      <c r="V38" s="22"/>
      <c r="W38" s="22"/>
      <c r="X38" s="22"/>
      <c r="Y38" s="22"/>
      <c r="Z38" s="22"/>
    </row>
    <row r="39" spans="1:26" s="2" customFormat="1" ht="16.5" customHeight="1" hidden="1">
      <c r="A39" s="26" t="s">
        <v>109</v>
      </c>
      <c r="B39" s="14" t="s">
        <v>144</v>
      </c>
      <c r="C39" s="11">
        <v>41773</v>
      </c>
      <c r="D39" s="11">
        <f t="shared" si="6"/>
        <v>41774</v>
      </c>
      <c r="E39" s="41">
        <f t="shared" si="7"/>
        <v>41775</v>
      </c>
      <c r="F39" s="42">
        <f t="shared" si="8"/>
        <v>41776</v>
      </c>
      <c r="G39" s="12">
        <f>SUM(F39+3)</f>
        <v>41779</v>
      </c>
      <c r="H39" s="11">
        <f>SUM(G39+0)</f>
        <v>41779</v>
      </c>
      <c r="I39" s="11">
        <f t="shared" si="9"/>
        <v>41781</v>
      </c>
      <c r="J39" s="11">
        <f t="shared" si="10"/>
        <v>41782</v>
      </c>
      <c r="K39" s="13" t="s">
        <v>147</v>
      </c>
      <c r="L39" s="11">
        <f t="shared" si="11"/>
        <v>41783</v>
      </c>
      <c r="M39" s="11">
        <f t="shared" si="12"/>
        <v>41784</v>
      </c>
      <c r="N39" s="11">
        <f t="shared" si="13"/>
        <v>41786</v>
      </c>
      <c r="O39" s="11">
        <f t="shared" si="14"/>
        <v>41787</v>
      </c>
      <c r="P39" s="12">
        <f t="shared" si="15"/>
        <v>41787</v>
      </c>
      <c r="Q39" s="11">
        <f t="shared" si="16"/>
        <v>41788</v>
      </c>
      <c r="R39" s="22"/>
      <c r="S39" s="23"/>
      <c r="T39" s="22"/>
      <c r="U39" s="22"/>
      <c r="V39" s="22"/>
      <c r="W39" s="22"/>
      <c r="X39" s="22"/>
      <c r="Y39" s="22"/>
      <c r="Z39" s="22"/>
    </row>
    <row r="40" spans="1:26" s="2" customFormat="1" ht="16.5" customHeight="1" hidden="1">
      <c r="A40" s="10" t="s">
        <v>58</v>
      </c>
      <c r="B40" s="14" t="s">
        <v>145</v>
      </c>
      <c r="C40" s="11">
        <v>41780</v>
      </c>
      <c r="D40" s="25">
        <f t="shared" si="6"/>
        <v>41781</v>
      </c>
      <c r="E40" s="41">
        <f t="shared" si="7"/>
        <v>41782</v>
      </c>
      <c r="F40" s="42">
        <f t="shared" si="8"/>
        <v>41783</v>
      </c>
      <c r="G40" s="12">
        <f>SUM(F40,3)</f>
        <v>41786</v>
      </c>
      <c r="H40" s="11">
        <f>SUM(G40,0)</f>
        <v>41786</v>
      </c>
      <c r="I40" s="11">
        <f t="shared" si="9"/>
        <v>41788</v>
      </c>
      <c r="J40" s="11">
        <f t="shared" si="10"/>
        <v>41789</v>
      </c>
      <c r="K40" s="13" t="s">
        <v>148</v>
      </c>
      <c r="L40" s="11">
        <f t="shared" si="11"/>
        <v>41790</v>
      </c>
      <c r="M40" s="11">
        <f t="shared" si="12"/>
        <v>41791</v>
      </c>
      <c r="N40" s="11">
        <f t="shared" si="13"/>
        <v>41793</v>
      </c>
      <c r="O40" s="11">
        <f t="shared" si="14"/>
        <v>41794</v>
      </c>
      <c r="P40" s="12">
        <f t="shared" si="15"/>
        <v>41794</v>
      </c>
      <c r="Q40" s="11">
        <f t="shared" si="16"/>
        <v>41795</v>
      </c>
      <c r="R40" s="22"/>
      <c r="S40" s="23"/>
      <c r="T40" s="22"/>
      <c r="U40" s="22"/>
      <c r="V40" s="22"/>
      <c r="W40" s="22"/>
      <c r="X40" s="22"/>
      <c r="Y40" s="22"/>
      <c r="Z40" s="22"/>
    </row>
    <row r="41" spans="1:26" s="2" customFormat="1" ht="16.5" customHeight="1">
      <c r="A41" s="68" t="s">
        <v>208</v>
      </c>
      <c r="B41" s="14" t="s">
        <v>209</v>
      </c>
      <c r="C41" s="11">
        <v>41787</v>
      </c>
      <c r="D41" s="11">
        <f>C41+1</f>
        <v>41788</v>
      </c>
      <c r="E41" s="41">
        <f>SUM(D41+1)</f>
        <v>41789</v>
      </c>
      <c r="F41" s="42">
        <f>E41+1</f>
        <v>41790</v>
      </c>
      <c r="G41" s="12">
        <f>SUM(F41+3)</f>
        <v>41793</v>
      </c>
      <c r="H41" s="11">
        <f>SUM(G41+0)</f>
        <v>41793</v>
      </c>
      <c r="I41" s="11">
        <f>H41+2</f>
        <v>41795</v>
      </c>
      <c r="J41" s="11">
        <f>I41+1</f>
        <v>41796</v>
      </c>
      <c r="K41" s="72" t="s">
        <v>210</v>
      </c>
      <c r="L41" s="11">
        <f>J41+1</f>
        <v>41797</v>
      </c>
      <c r="M41" s="11">
        <f>L41+1</f>
        <v>41798</v>
      </c>
      <c r="N41" s="69" t="s">
        <v>211</v>
      </c>
      <c r="O41" s="70" t="s">
        <v>212</v>
      </c>
      <c r="P41" s="73">
        <v>42169</v>
      </c>
      <c r="Q41" s="69">
        <v>42169</v>
      </c>
      <c r="R41" s="22"/>
      <c r="S41" s="23"/>
      <c r="T41" s="22"/>
      <c r="U41" s="22"/>
      <c r="V41" s="22"/>
      <c r="W41" s="22"/>
      <c r="X41" s="22"/>
      <c r="Y41" s="22"/>
      <c r="Z41" s="22"/>
    </row>
    <row r="42" spans="1:26" s="2" customFormat="1" ht="16.5" customHeight="1">
      <c r="A42" s="66" t="s">
        <v>190</v>
      </c>
      <c r="B42" s="51" t="s">
        <v>213</v>
      </c>
      <c r="C42" s="11">
        <v>41794</v>
      </c>
      <c r="D42" s="11">
        <f>C42+1</f>
        <v>41795</v>
      </c>
      <c r="E42" s="41">
        <f>SUM(D42+1)</f>
        <v>41796</v>
      </c>
      <c r="F42" s="42">
        <f>E42+1</f>
        <v>41797</v>
      </c>
      <c r="G42" s="12">
        <f>SUM(F42+3)</f>
        <v>41800</v>
      </c>
      <c r="H42" s="11">
        <f>SUM(G42+0)</f>
        <v>41800</v>
      </c>
      <c r="I42" s="11">
        <f>H42+2</f>
        <v>41802</v>
      </c>
      <c r="J42" s="11">
        <f>I42+1</f>
        <v>41803</v>
      </c>
      <c r="K42" s="13" t="s">
        <v>214</v>
      </c>
      <c r="L42" s="11">
        <f>J42+1</f>
        <v>41804</v>
      </c>
      <c r="M42" s="11">
        <f>L42+1</f>
        <v>41805</v>
      </c>
      <c r="N42" s="11">
        <f>M42+2</f>
        <v>41807</v>
      </c>
      <c r="O42" s="11">
        <f>N42+1</f>
        <v>41808</v>
      </c>
      <c r="P42" s="12">
        <f>SUM(O42,0)</f>
        <v>41808</v>
      </c>
      <c r="Q42" s="11">
        <f>P42+1</f>
        <v>41809</v>
      </c>
      <c r="R42" s="22"/>
      <c r="S42" s="23"/>
      <c r="T42" s="22"/>
      <c r="U42" s="22"/>
      <c r="V42" s="22"/>
      <c r="W42" s="22"/>
      <c r="X42" s="22"/>
      <c r="Y42" s="22"/>
      <c r="Z42" s="22"/>
    </row>
    <row r="43" spans="1:26" s="2" customFormat="1" ht="16.5" customHeight="1">
      <c r="A43" s="68" t="s">
        <v>208</v>
      </c>
      <c r="B43" s="71" t="s">
        <v>215</v>
      </c>
      <c r="C43" s="69" t="s">
        <v>211</v>
      </c>
      <c r="D43" s="70" t="s">
        <v>212</v>
      </c>
      <c r="E43" s="41">
        <v>42169</v>
      </c>
      <c r="F43" s="42">
        <v>42169</v>
      </c>
      <c r="G43" s="12">
        <f>SUM(F43,3)</f>
        <v>42172</v>
      </c>
      <c r="H43" s="11">
        <f>SUM(G43,0)</f>
        <v>42172</v>
      </c>
      <c r="I43" s="11">
        <f>H43+2</f>
        <v>42174</v>
      </c>
      <c r="J43" s="11">
        <f>I43+1</f>
        <v>42175</v>
      </c>
      <c r="K43" s="13" t="s">
        <v>216</v>
      </c>
      <c r="L43" s="11">
        <f>J43+1</f>
        <v>42176</v>
      </c>
      <c r="M43" s="11">
        <f>L43+1</f>
        <v>42177</v>
      </c>
      <c r="N43" s="11">
        <f>M43+2</f>
        <v>42179</v>
      </c>
      <c r="O43" s="11">
        <f>N43+1</f>
        <v>42180</v>
      </c>
      <c r="P43" s="12">
        <f>SUM(O43,0)</f>
        <v>42180</v>
      </c>
      <c r="Q43" s="11">
        <f>P43+1</f>
        <v>42181</v>
      </c>
      <c r="R43" s="22"/>
      <c r="S43" s="23"/>
      <c r="T43" s="22"/>
      <c r="U43" s="22"/>
      <c r="V43" s="22"/>
      <c r="W43" s="22"/>
      <c r="X43" s="22"/>
      <c r="Y43" s="22"/>
      <c r="Z43" s="22"/>
    </row>
    <row r="44" spans="1:26" s="2" customFormat="1" ht="16.5" customHeight="1">
      <c r="A44" s="10" t="s">
        <v>217</v>
      </c>
      <c r="B44" s="14" t="s">
        <v>218</v>
      </c>
      <c r="C44" s="11">
        <v>41808</v>
      </c>
      <c r="D44" s="11">
        <f>C44+1</f>
        <v>41809</v>
      </c>
      <c r="E44" s="41">
        <f>SUM(D44+1)</f>
        <v>41810</v>
      </c>
      <c r="F44" s="42">
        <f>E44+1</f>
        <v>41811</v>
      </c>
      <c r="G44" s="12">
        <f>SUM(F44+3)</f>
        <v>41814</v>
      </c>
      <c r="H44" s="11">
        <f>SUM(G44+0)</f>
        <v>41814</v>
      </c>
      <c r="I44" s="11">
        <f>H44+2</f>
        <v>41816</v>
      </c>
      <c r="J44" s="11">
        <f>I44+1</f>
        <v>41817</v>
      </c>
      <c r="K44" s="13" t="s">
        <v>219</v>
      </c>
      <c r="L44" s="11">
        <f>J44+1</f>
        <v>41818</v>
      </c>
      <c r="M44" s="11">
        <f>L44+1</f>
        <v>41819</v>
      </c>
      <c r="N44" s="11">
        <f>M44+2</f>
        <v>41821</v>
      </c>
      <c r="O44" s="11">
        <f>N44+1</f>
        <v>41822</v>
      </c>
      <c r="P44" s="12">
        <f>SUM(O44,0)</f>
        <v>41822</v>
      </c>
      <c r="Q44" s="11">
        <f>P44+1</f>
        <v>41823</v>
      </c>
      <c r="R44" s="22"/>
      <c r="S44" s="23"/>
      <c r="T44" s="22"/>
      <c r="U44" s="22"/>
      <c r="V44" s="22"/>
      <c r="W44" s="22"/>
      <c r="X44" s="22"/>
      <c r="Y44" s="22"/>
      <c r="Z44" s="22"/>
    </row>
    <row r="45" spans="1:26" s="2" customFormat="1" ht="16.5" customHeight="1">
      <c r="A45" s="68" t="s">
        <v>220</v>
      </c>
      <c r="B45" s="143" t="s">
        <v>144</v>
      </c>
      <c r="C45" s="11">
        <v>41815</v>
      </c>
      <c r="D45" s="11">
        <f>C45+1</f>
        <v>41816</v>
      </c>
      <c r="E45" s="41">
        <f>SUM(D45+1)</f>
        <v>41817</v>
      </c>
      <c r="F45" s="42">
        <f>E45+1</f>
        <v>41818</v>
      </c>
      <c r="G45" s="12">
        <f>SUM(F45+3)</f>
        <v>41821</v>
      </c>
      <c r="H45" s="11">
        <f>SUM(G45+0)</f>
        <v>41821</v>
      </c>
      <c r="I45" s="11">
        <f>H45+2</f>
        <v>41823</v>
      </c>
      <c r="J45" s="11">
        <f>I45+1</f>
        <v>41824</v>
      </c>
      <c r="K45" s="142" t="s">
        <v>223</v>
      </c>
      <c r="L45" s="11">
        <f>J45+1</f>
        <v>41825</v>
      </c>
      <c r="M45" s="11">
        <f>L45+1</f>
        <v>41826</v>
      </c>
      <c r="N45" s="11">
        <f>M45+2</f>
        <v>41828</v>
      </c>
      <c r="O45" s="11">
        <f>N45+1</f>
        <v>41829</v>
      </c>
      <c r="P45" s="12">
        <f>SUM(O45,0)</f>
        <v>41829</v>
      </c>
      <c r="Q45" s="11">
        <f>P45+1</f>
        <v>41830</v>
      </c>
      <c r="R45" s="22"/>
      <c r="S45" s="23"/>
      <c r="T45" s="22"/>
      <c r="U45" s="22"/>
      <c r="V45" s="22"/>
      <c r="W45" s="22"/>
      <c r="X45" s="22"/>
      <c r="Y45" s="22"/>
      <c r="Z45" s="22"/>
    </row>
    <row r="47" spans="1:10" ht="16.5" customHeight="1">
      <c r="A47" s="132" t="s">
        <v>40</v>
      </c>
      <c r="B47" s="133"/>
      <c r="C47" s="134" t="s">
        <v>41</v>
      </c>
      <c r="D47" s="135"/>
      <c r="E47" s="135"/>
      <c r="F47" s="135"/>
      <c r="G47" s="135"/>
      <c r="H47" s="135"/>
      <c r="I47" s="135"/>
      <c r="J47" s="136"/>
    </row>
    <row r="48" spans="1:10" ht="16.5" customHeight="1">
      <c r="A48" s="137" t="s">
        <v>42</v>
      </c>
      <c r="B48" s="137"/>
      <c r="C48" s="138" t="s">
        <v>43</v>
      </c>
      <c r="D48" s="102"/>
      <c r="E48" s="102"/>
      <c r="F48" s="102"/>
      <c r="G48" s="102"/>
      <c r="H48" s="102"/>
      <c r="I48" s="102"/>
      <c r="J48" s="102"/>
    </row>
    <row r="49" spans="1:10" ht="16.5" customHeight="1">
      <c r="A49" s="129" t="s">
        <v>44</v>
      </c>
      <c r="B49" s="129"/>
      <c r="C49" s="128" t="s">
        <v>45</v>
      </c>
      <c r="D49" s="108"/>
      <c r="E49" s="108"/>
      <c r="F49" s="108"/>
      <c r="G49" s="108"/>
      <c r="H49" s="108"/>
      <c r="I49" s="108"/>
      <c r="J49" s="108"/>
    </row>
    <row r="50" spans="1:10" ht="16.5" customHeight="1">
      <c r="A50" s="129" t="s">
        <v>46</v>
      </c>
      <c r="B50" s="129"/>
      <c r="C50" s="128" t="s">
        <v>51</v>
      </c>
      <c r="D50" s="108"/>
      <c r="E50" s="108"/>
      <c r="F50" s="108"/>
      <c r="G50" s="108"/>
      <c r="H50" s="108"/>
      <c r="I50" s="108"/>
      <c r="J50" s="108"/>
    </row>
    <row r="51" spans="1:10" ht="16.5" customHeight="1">
      <c r="A51" s="130" t="s">
        <v>47</v>
      </c>
      <c r="B51" s="131"/>
      <c r="C51" s="128" t="s">
        <v>48</v>
      </c>
      <c r="D51" s="108"/>
      <c r="E51" s="108"/>
      <c r="F51" s="108"/>
      <c r="G51" s="108"/>
      <c r="H51" s="108"/>
      <c r="I51" s="108"/>
      <c r="J51" s="108"/>
    </row>
    <row r="52" spans="1:10" ht="16.5" customHeight="1">
      <c r="A52" s="127" t="s">
        <v>49</v>
      </c>
      <c r="B52" s="127"/>
      <c r="C52" s="128" t="s">
        <v>50</v>
      </c>
      <c r="D52" s="108"/>
      <c r="E52" s="108"/>
      <c r="F52" s="108"/>
      <c r="G52" s="108"/>
      <c r="H52" s="108"/>
      <c r="I52" s="108"/>
      <c r="J52" s="108"/>
    </row>
  </sheetData>
  <mergeCells count="65">
    <mergeCell ref="K21:Q21"/>
    <mergeCell ref="G29:H29"/>
    <mergeCell ref="I29:J29"/>
    <mergeCell ref="C38:F38"/>
    <mergeCell ref="I37:Q37"/>
    <mergeCell ref="C30:D30"/>
    <mergeCell ref="E30:F30"/>
    <mergeCell ref="G30:H30"/>
    <mergeCell ref="I30:J30"/>
    <mergeCell ref="C29:D29"/>
    <mergeCell ref="E29:F29"/>
    <mergeCell ref="A47:B47"/>
    <mergeCell ref="C47:J47"/>
    <mergeCell ref="A48:B48"/>
    <mergeCell ref="C48:J48"/>
    <mergeCell ref="A52:B52"/>
    <mergeCell ref="C52:J52"/>
    <mergeCell ref="A49:B49"/>
    <mergeCell ref="C49:J49"/>
    <mergeCell ref="A50:B50"/>
    <mergeCell ref="C50:J50"/>
    <mergeCell ref="A51:B51"/>
    <mergeCell ref="C51:J51"/>
    <mergeCell ref="I14:Q14"/>
    <mergeCell ref="C15:F15"/>
    <mergeCell ref="P9:Q9"/>
    <mergeCell ref="C9:D9"/>
    <mergeCell ref="E9:F9"/>
    <mergeCell ref="C28:D28"/>
    <mergeCell ref="E28:F28"/>
    <mergeCell ref="G28:H28"/>
    <mergeCell ref="I28:J28"/>
    <mergeCell ref="N7:O7"/>
    <mergeCell ref="P7:Q7"/>
    <mergeCell ref="C8:D8"/>
    <mergeCell ref="C7:D7"/>
    <mergeCell ref="L7:M7"/>
    <mergeCell ref="E7:F7"/>
    <mergeCell ref="G7:H7"/>
    <mergeCell ref="I7:J7"/>
    <mergeCell ref="I8:J8"/>
    <mergeCell ref="L8:M8"/>
    <mergeCell ref="B2:N2"/>
    <mergeCell ref="B3:N3"/>
    <mergeCell ref="A4:B4"/>
    <mergeCell ref="A6:Q6"/>
    <mergeCell ref="E8:F8"/>
    <mergeCell ref="G8:H8"/>
    <mergeCell ref="N19:Q19"/>
    <mergeCell ref="C20:J20"/>
    <mergeCell ref="N8:O8"/>
    <mergeCell ref="P8:Q8"/>
    <mergeCell ref="G9:H9"/>
    <mergeCell ref="I9:J9"/>
    <mergeCell ref="L9:M9"/>
    <mergeCell ref="N9:O9"/>
    <mergeCell ref="P30:Q30"/>
    <mergeCell ref="P29:Q29"/>
    <mergeCell ref="P28:Q28"/>
    <mergeCell ref="L29:M29"/>
    <mergeCell ref="L28:M28"/>
    <mergeCell ref="N28:O28"/>
    <mergeCell ref="L30:M30"/>
    <mergeCell ref="N29:O29"/>
    <mergeCell ref="N30:O30"/>
  </mergeCells>
  <printOptions/>
  <pageMargins left="0.47" right="0.28" top="0.6" bottom="0.58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yangjinghao</dc:creator>
  <cp:keywords/>
  <dc:description/>
  <cp:lastModifiedBy>sui</cp:lastModifiedBy>
  <cp:lastPrinted>2015-05-20T02:06:12Z</cp:lastPrinted>
  <dcterms:created xsi:type="dcterms:W3CDTF">1996-12-17T01:32:42Z</dcterms:created>
  <dcterms:modified xsi:type="dcterms:W3CDTF">2015-05-29T12:03:49Z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